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ha\OneDrive\デスクトップ\"/>
    </mc:Choice>
  </mc:AlternateContent>
  <xr:revisionPtr revIDLastSave="0" documentId="8_{633A10AC-AE42-4681-8E6B-A09F194335F5}" xr6:coauthVersionLast="45" xr6:coauthVersionMax="45" xr10:uidLastSave="{00000000-0000-0000-0000-000000000000}"/>
  <bookViews>
    <workbookView xWindow="8295" yWindow="3720" windowWidth="12645" windowHeight="11385" xr2:uid="{00000000-000D-0000-FFFF-FFFF00000000}"/>
  </bookViews>
  <sheets>
    <sheet name="逆ネスラック見積申込書" sheetId="7" r:id="rId1"/>
    <sheet name="逆ネス見積書" sheetId="8" r:id="rId2"/>
    <sheet name="データ" sheetId="9" state="hidden" r:id="rId3"/>
  </sheets>
  <definedNames>
    <definedName name="_xlnm.Print_Area" localSheetId="0">逆ネスラック見積申込書!$A$1:$AJ$45</definedName>
    <definedName name="_xlnm.Print_Area" localSheetId="1">逆ネス見積書!$A$1:$AJ$46</definedName>
    <definedName name="ネスサポート">データ!$L$3:$L$18</definedName>
    <definedName name="ネスサポート【逆】">データ!$L$21:$L$36</definedName>
    <definedName name="パレトップ">データ!$Q$3:$Q$18</definedName>
    <definedName name="フォークガイド">データ!$R$3:$R$18</definedName>
    <definedName name="マイレージレート" localSheetId="1">#REF!</definedName>
    <definedName name="マイレージレート">#REF!</definedName>
    <definedName name="メニュー">データ!$J$2:$R$2</definedName>
    <definedName name="メニュー2">データ!$J$20:$Q$20</definedName>
    <definedName name="横バー">データ!$N$3:$N$18</definedName>
    <definedName name="横バー【逆】">データ!$N$21:$N$36</definedName>
    <definedName name="逆ネスラック">データ!$J$21:$J$36</definedName>
    <definedName name="三面ガード">データ!$M$3:$M$18</definedName>
    <definedName name="三面ガード【逆】">データ!$M$21:$M$36</definedName>
    <definedName name="週末" localSheetId="1">#REF!</definedName>
    <definedName name="週末">#REF!</definedName>
    <definedName name="縦バー">データ!$O$3:$O$18</definedName>
    <definedName name="縦バー【逆】">データ!$O$21:$O$36</definedName>
    <definedName name="床板">データ!$P$3:$P$18</definedName>
    <definedName name="床板【逆】">データ!$P$21:$P$36</definedName>
    <definedName name="正ネスラック">データ!$J$3:$J$18</definedName>
    <definedName name="中間棚">データ!$K$3:$K$18</definedName>
    <definedName name="中間棚【逆】">データ!$K$21:$K$36</definedName>
    <definedName name="連結パレット">データ!$Q$21:$Q$36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0" i="7" l="1"/>
  <c r="AF22" i="7"/>
  <c r="AF24" i="7"/>
  <c r="AF26" i="7"/>
  <c r="AF18" i="7"/>
  <c r="P27" i="7"/>
  <c r="P25" i="8" s="1"/>
  <c r="M27" i="7"/>
  <c r="M25" i="8" s="1"/>
  <c r="J27" i="7"/>
  <c r="J25" i="8" s="1"/>
  <c r="P26" i="7"/>
  <c r="P24" i="8" s="1"/>
  <c r="M26" i="7"/>
  <c r="M24" i="8" s="1"/>
  <c r="J26" i="7"/>
  <c r="J24" i="8" s="1"/>
  <c r="P25" i="7"/>
  <c r="P23" i="8" s="1"/>
  <c r="M25" i="7"/>
  <c r="M23" i="8" s="1"/>
  <c r="J25" i="7"/>
  <c r="J23" i="8" s="1"/>
  <c r="P24" i="7"/>
  <c r="P22" i="8" s="1"/>
  <c r="M24" i="7"/>
  <c r="M22" i="8" s="1"/>
  <c r="J24" i="7"/>
  <c r="J22" i="8" s="1"/>
  <c r="P23" i="7"/>
  <c r="P21" i="8" s="1"/>
  <c r="M23" i="7"/>
  <c r="M21" i="8" s="1"/>
  <c r="J23" i="7"/>
  <c r="J21" i="8" s="1"/>
  <c r="P22" i="7"/>
  <c r="P20" i="8" s="1"/>
  <c r="M22" i="7"/>
  <c r="M20" i="8" s="1"/>
  <c r="J22" i="7"/>
  <c r="J20" i="8" s="1"/>
  <c r="P21" i="7"/>
  <c r="P19" i="8" s="1"/>
  <c r="M21" i="7"/>
  <c r="M19" i="8" s="1"/>
  <c r="J21" i="7"/>
  <c r="J19" i="8" s="1"/>
  <c r="P20" i="7"/>
  <c r="P18" i="8" s="1"/>
  <c r="M20" i="7"/>
  <c r="M18" i="8" s="1"/>
  <c r="J20" i="7"/>
  <c r="J18" i="8" s="1"/>
  <c r="S32" i="7" l="1"/>
  <c r="Y20" i="8" l="1"/>
  <c r="Y22" i="8"/>
  <c r="AF22" i="8" s="1"/>
  <c r="Y24" i="8"/>
  <c r="AF24" i="8" s="1"/>
  <c r="V20" i="8"/>
  <c r="V22" i="8"/>
  <c r="V24" i="8"/>
  <c r="Y18" i="8"/>
  <c r="AF18" i="8" s="1"/>
  <c r="V18" i="8"/>
  <c r="S20" i="8"/>
  <c r="S22" i="8"/>
  <c r="S24" i="8"/>
  <c r="S18" i="8"/>
  <c r="C20" i="8"/>
  <c r="C21" i="8"/>
  <c r="C22" i="8"/>
  <c r="C23" i="8"/>
  <c r="C24" i="8"/>
  <c r="C25" i="8"/>
  <c r="C19" i="8"/>
  <c r="C18" i="8"/>
  <c r="AF20" i="8"/>
  <c r="S32" i="8" l="1"/>
</calcChain>
</file>

<file path=xl/sharedStrings.xml><?xml version="1.0" encoding="utf-8"?>
<sst xmlns="http://schemas.openxmlformats.org/spreadsheetml/2006/main" count="278" uniqueCount="166">
  <si>
    <t>記入日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</si>
  <si>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</si>
  <si>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</si>
  <si>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</si>
  <si>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ご依頼主様</t>
    <rPh sb="1" eb="5">
      <t>イライヌシサマ</t>
    </rPh>
    <phoneticPr fontId="1"/>
  </si>
  <si>
    <t>会社名</t>
    <rPh sb="0" eb="3">
      <t>カイシャメイ</t>
    </rPh>
    <phoneticPr fontId="1"/>
  </si>
  <si>
    <t>住所</t>
    <rPh sb="0" eb="2">
      <t>ジュウショ</t>
    </rPh>
    <phoneticPr fontId="1"/>
  </si>
  <si>
    <t>お名前</t>
    <rPh sb="1" eb="3">
      <t>ナマエ</t>
    </rPh>
    <phoneticPr fontId="1"/>
  </si>
  <si>
    <t>電話</t>
    <rPh sb="0" eb="2">
      <t>デンワ</t>
    </rPh>
    <phoneticPr fontId="1"/>
  </si>
  <si>
    <t>FAX</t>
    <phoneticPr fontId="1"/>
  </si>
  <si>
    <t>寸法</t>
    <rPh sb="0" eb="2">
      <t>スンポウ</t>
    </rPh>
    <phoneticPr fontId="1"/>
  </si>
  <si>
    <t>D</t>
    <phoneticPr fontId="1"/>
  </si>
  <si>
    <t>H</t>
    <phoneticPr fontId="1"/>
  </si>
  <si>
    <t>耐荷重</t>
    <rPh sb="0" eb="3">
      <t>タイカジュウ</t>
    </rPh>
    <phoneticPr fontId="1"/>
  </si>
  <si>
    <t>W</t>
    <phoneticPr fontId="1"/>
  </si>
  <si>
    <t>台数</t>
    <rPh sb="0" eb="2">
      <t>ダイスウ</t>
    </rPh>
    <phoneticPr fontId="1"/>
  </si>
  <si>
    <t>単価</t>
    <rPh sb="0" eb="2">
      <t>タンカ</t>
    </rPh>
    <phoneticPr fontId="1"/>
  </si>
  <si>
    <t>合計金額（税抜）</t>
    <rPh sb="0" eb="2">
      <t>ゴウケイ</t>
    </rPh>
    <rPh sb="2" eb="4">
      <t>キンガク</t>
    </rPh>
    <rPh sb="5" eb="6">
      <t>ゼイ</t>
    </rPh>
    <rPh sb="6" eb="7">
      <t>ヌ</t>
    </rPh>
    <phoneticPr fontId="1"/>
  </si>
  <si>
    <t>〒</t>
    <phoneticPr fontId="1"/>
  </si>
  <si>
    <t>金額</t>
    <rPh sb="0" eb="2">
      <t>キンガク</t>
    </rPh>
    <phoneticPr fontId="1"/>
  </si>
  <si>
    <t>見積申込書</t>
    <rPh sb="0" eb="2">
      <t>ミツモ</t>
    </rPh>
    <rPh sb="2" eb="5">
      <t>モウシコミショ</t>
    </rPh>
    <phoneticPr fontId="1"/>
  </si>
  <si>
    <t>外寸</t>
    <rPh sb="0" eb="2">
      <t>ガイスン</t>
    </rPh>
    <phoneticPr fontId="1"/>
  </si>
  <si>
    <t>内寸</t>
    <rPh sb="0" eb="2">
      <t>ナイスン</t>
    </rPh>
    <phoneticPr fontId="1"/>
  </si>
  <si>
    <t>ご要望</t>
    <rPh sb="1" eb="3">
      <t>ヨウボウ</t>
    </rPh>
    <phoneticPr fontId="1"/>
  </si>
  <si>
    <t>例</t>
    <rPh sb="0" eb="1">
      <t>レイ</t>
    </rPh>
    <phoneticPr fontId="1"/>
  </si>
  <si>
    <t>見積書</t>
    <rPh sb="0" eb="2">
      <t>ミツモ</t>
    </rPh>
    <phoneticPr fontId="1"/>
  </si>
  <si>
    <t>納品先様</t>
    <rPh sb="0" eb="2">
      <t>ノウヒン</t>
    </rPh>
    <rPh sb="2" eb="3">
      <t>サキ</t>
    </rPh>
    <rPh sb="3" eb="4">
      <t>サマ</t>
    </rPh>
    <phoneticPr fontId="1"/>
  </si>
  <si>
    <t>役職</t>
    <rPh sb="0" eb="2">
      <t>ヤクショク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</si>
  <si>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</si>
  <si>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</si>
  <si>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</si>
  <si>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</si>
  <si>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1000kg</t>
    <phoneticPr fontId="1"/>
  </si>
  <si>
    <t>発注欄</t>
    <rPh sb="0" eb="2">
      <t>ハッチュウ</t>
    </rPh>
    <rPh sb="2" eb="3">
      <t>ラン</t>
    </rPh>
    <phoneticPr fontId="1"/>
  </si>
  <si>
    <t>担当者名</t>
    <rPh sb="0" eb="3">
      <t>タントウシャ</t>
    </rPh>
    <rPh sb="3" eb="4">
      <t>メイ</t>
    </rPh>
    <phoneticPr fontId="1"/>
  </si>
  <si>
    <t>㊞</t>
    <phoneticPr fontId="1"/>
  </si>
  <si>
    <t>二重線内の必要事項をご記入下さい。</t>
    <rPh sb="0" eb="3">
      <t>ニジュウセン</t>
    </rPh>
    <rPh sb="3" eb="4">
      <t>ナイ</t>
    </rPh>
    <rPh sb="5" eb="7">
      <t>ヒツヨウ</t>
    </rPh>
    <rPh sb="7" eb="9">
      <t>ジコウ</t>
    </rPh>
    <rPh sb="11" eb="13">
      <t>キニュウ</t>
    </rPh>
    <rPh sb="13" eb="14">
      <t>クダ</t>
    </rPh>
    <phoneticPr fontId="1"/>
  </si>
  <si>
    <t>品名/品番</t>
    <rPh sb="0" eb="2">
      <t>ヒンメイ</t>
    </rPh>
    <rPh sb="3" eb="5">
      <t>ヒンバン</t>
    </rPh>
    <phoneticPr fontId="1"/>
  </si>
  <si>
    <t>正ネスラック</t>
    <rPh sb="0" eb="1">
      <t>セイ</t>
    </rPh>
    <phoneticPr fontId="1"/>
  </si>
  <si>
    <t>GN1312</t>
    <phoneticPr fontId="1"/>
  </si>
  <si>
    <t>FAX 0120-89-1127</t>
    <phoneticPr fontId="1"/>
  </si>
  <si>
    <t>株式会社ゴーリキ</t>
    <rPh sb="0" eb="4">
      <t>カブシキガイシャ</t>
    </rPh>
    <phoneticPr fontId="1"/>
  </si>
  <si>
    <t>TEL 0596-36-2104 FAX 0596-36-6003</t>
    <phoneticPr fontId="1"/>
  </si>
  <si>
    <t>TEL 047-710-0207 FAX 047-337-0800</t>
  </si>
  <si>
    <t>本社〒516-0001三重県伊勢市大湊町1125-10</t>
  </si>
  <si>
    <t>関東営業所〒272-0802千葉県市川市柏井町1-1902</t>
  </si>
  <si>
    <t>代表者名</t>
    <rPh sb="0" eb="3">
      <t>ダイヒョウシャ</t>
    </rPh>
    <rPh sb="3" eb="4">
      <t>メイ</t>
    </rPh>
    <phoneticPr fontId="1"/>
  </si>
  <si>
    <t>見積回答日</t>
    <rPh sb="0" eb="2">
      <t>ミツ</t>
    </rPh>
    <rPh sb="2" eb="4">
      <t>カイトウ</t>
    </rPh>
    <rPh sb="4" eb="5">
      <t>ビ</t>
    </rPh>
    <phoneticPr fontId="1"/>
  </si>
  <si>
    <t>【逆ネスラック】</t>
    <rPh sb="1" eb="2">
      <t>ギャク</t>
    </rPh>
    <phoneticPr fontId="1"/>
  </si>
  <si>
    <t>※納品先がご連絡先と異なる場合はご記入下さい。番地等不明の場合は、市町村名まででも結構です。</t>
    <phoneticPr fontId="1"/>
  </si>
  <si>
    <t>逆ネスラック</t>
    <rPh sb="0" eb="1">
      <t>ギャク</t>
    </rPh>
    <phoneticPr fontId="1"/>
  </si>
  <si>
    <t>GNR1312</t>
    <phoneticPr fontId="1"/>
  </si>
  <si>
    <t>TEL 0596-36-2104 FAX 0596-36-6003</t>
    <phoneticPr fontId="1"/>
  </si>
  <si>
    <t>営業担当</t>
    <rPh sb="0" eb="2">
      <t>エイギョウ</t>
    </rPh>
    <rPh sb="2" eb="4">
      <t>タントウ</t>
    </rPh>
    <phoneticPr fontId="1"/>
  </si>
  <si>
    <t>注記</t>
    <rPh sb="0" eb="2">
      <t>チュウキ</t>
    </rPh>
    <phoneticPr fontId="1"/>
  </si>
  <si>
    <t>車上渡しの為、お客様にて荷降し手配願います。</t>
    <phoneticPr fontId="1"/>
  </si>
  <si>
    <t>様</t>
    <rPh sb="0" eb="1">
      <t>サマ</t>
    </rPh>
    <phoneticPr fontId="1"/>
  </si>
  <si>
    <t>御中</t>
    <rPh sb="0" eb="2">
      <t>オンチュウ</t>
    </rPh>
    <phoneticPr fontId="1"/>
  </si>
  <si>
    <t>運　　賃　（一式）</t>
    <rPh sb="0" eb="1">
      <t>ウン</t>
    </rPh>
    <rPh sb="3" eb="4">
      <t>チン</t>
    </rPh>
    <rPh sb="6" eb="8">
      <t>イッシキ</t>
    </rPh>
    <phoneticPr fontId="1"/>
  </si>
  <si>
    <t>台数</t>
    <rPh sb="0" eb="2">
      <t>ダイスウ</t>
    </rPh>
    <phoneticPr fontId="1"/>
  </si>
  <si>
    <t>青/赤</t>
    <rPh sb="0" eb="1">
      <t>アオ</t>
    </rPh>
    <rPh sb="2" eb="3">
      <t>アカ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</si>
  <si>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</si>
  <si>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</si>
  <si>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中間棚</t>
    <rPh sb="0" eb="2">
      <t>チュウカン</t>
    </rPh>
    <rPh sb="2" eb="3">
      <t>ダナ</t>
    </rPh>
    <phoneticPr fontId="1"/>
  </si>
  <si>
    <t>ネスサポート</t>
    <phoneticPr fontId="1"/>
  </si>
  <si>
    <t>３面ガード</t>
    <rPh sb="1" eb="2">
      <t>メン</t>
    </rPh>
    <phoneticPr fontId="1"/>
  </si>
  <si>
    <t>横バー</t>
    <rPh sb="0" eb="1">
      <t>ヨコ</t>
    </rPh>
    <phoneticPr fontId="1"/>
  </si>
  <si>
    <t>縦バー</t>
    <rPh sb="0" eb="1">
      <t>タテ</t>
    </rPh>
    <phoneticPr fontId="1"/>
  </si>
  <si>
    <t>床板</t>
    <rPh sb="0" eb="2">
      <t>ユカイタ</t>
    </rPh>
    <phoneticPr fontId="1"/>
  </si>
  <si>
    <t>連結パレット</t>
    <rPh sb="0" eb="2">
      <t>レンケツ</t>
    </rPh>
    <phoneticPr fontId="1"/>
  </si>
  <si>
    <t>逆ネスラック</t>
    <phoneticPr fontId="1"/>
  </si>
  <si>
    <t>GN1313</t>
    <phoneticPr fontId="1"/>
  </si>
  <si>
    <t>GN1314</t>
  </si>
  <si>
    <t>GN1315</t>
  </si>
  <si>
    <t>GN1316</t>
  </si>
  <si>
    <t>GN1317</t>
  </si>
  <si>
    <t>GN1318</t>
  </si>
  <si>
    <t>GN1319</t>
  </si>
  <si>
    <t>GN1612</t>
    <phoneticPr fontId="1"/>
  </si>
  <si>
    <t>GN1613</t>
    <phoneticPr fontId="1"/>
  </si>
  <si>
    <t>GN1614</t>
  </si>
  <si>
    <t>GN1615</t>
  </si>
  <si>
    <t>GN1616</t>
  </si>
  <si>
    <t>GN1617</t>
  </si>
  <si>
    <t>GN1618</t>
  </si>
  <si>
    <t>GN1619</t>
  </si>
  <si>
    <t>GNR1313</t>
  </si>
  <si>
    <t>GNR1314</t>
  </si>
  <si>
    <t>GNR1315</t>
  </si>
  <si>
    <t>GNR1316</t>
  </si>
  <si>
    <t>GNR1317</t>
  </si>
  <si>
    <t>GNR1318</t>
  </si>
  <si>
    <t>GNR1319</t>
  </si>
  <si>
    <t>GNR1612</t>
    <phoneticPr fontId="1"/>
  </si>
  <si>
    <t>GNR1613</t>
  </si>
  <si>
    <t>GNR1614</t>
  </si>
  <si>
    <t>GNR1615</t>
  </si>
  <si>
    <t>GNR1616</t>
  </si>
  <si>
    <t>GNR1617</t>
  </si>
  <si>
    <t>GNR1618</t>
  </si>
  <si>
    <t>GNR1619</t>
  </si>
  <si>
    <t>ネスサポート</t>
  </si>
  <si>
    <t>中間棚</t>
  </si>
  <si>
    <t>横バー</t>
  </si>
  <si>
    <t>縦バー</t>
  </si>
  <si>
    <t>床板</t>
  </si>
  <si>
    <t>パレトップ</t>
  </si>
  <si>
    <t>フォークガイド</t>
  </si>
  <si>
    <t>C13</t>
    <phoneticPr fontId="1"/>
  </si>
  <si>
    <t>C16</t>
    <phoneticPr fontId="1"/>
  </si>
  <si>
    <t>NS</t>
    <phoneticPr fontId="1"/>
  </si>
  <si>
    <t>3G13</t>
    <phoneticPr fontId="1"/>
  </si>
  <si>
    <t>3G16</t>
    <phoneticPr fontId="1"/>
  </si>
  <si>
    <t>3×13</t>
    <phoneticPr fontId="1"/>
  </si>
  <si>
    <t>3×16</t>
    <phoneticPr fontId="1"/>
  </si>
  <si>
    <t>2Y12</t>
    <phoneticPr fontId="1"/>
  </si>
  <si>
    <t>2Y13</t>
    <phoneticPr fontId="1"/>
  </si>
  <si>
    <t>2Y14</t>
  </si>
  <si>
    <t>2Y15</t>
  </si>
  <si>
    <t>2Y16</t>
  </si>
  <si>
    <t>2Y17</t>
  </si>
  <si>
    <t>2Y18</t>
  </si>
  <si>
    <t>2Y19</t>
  </si>
  <si>
    <t>F13</t>
    <phoneticPr fontId="1"/>
  </si>
  <si>
    <t>F16</t>
    <phoneticPr fontId="1"/>
  </si>
  <si>
    <t>FG</t>
    <phoneticPr fontId="1"/>
  </si>
  <si>
    <t>T13</t>
    <phoneticPr fontId="1"/>
  </si>
  <si>
    <t>T16</t>
    <phoneticPr fontId="1"/>
  </si>
  <si>
    <t>R13</t>
    <phoneticPr fontId="1"/>
  </si>
  <si>
    <t>R16</t>
    <phoneticPr fontId="1"/>
  </si>
  <si>
    <t>T13</t>
    <phoneticPr fontId="1"/>
  </si>
  <si>
    <t>T16</t>
    <phoneticPr fontId="1"/>
  </si>
  <si>
    <t>C13</t>
    <phoneticPr fontId="1"/>
  </si>
  <si>
    <t>C16</t>
    <phoneticPr fontId="1"/>
  </si>
  <si>
    <t>R13</t>
    <phoneticPr fontId="1"/>
  </si>
  <si>
    <t>R16</t>
    <phoneticPr fontId="1"/>
  </si>
  <si>
    <t>NS</t>
    <phoneticPr fontId="1"/>
  </si>
  <si>
    <t>3G13</t>
    <phoneticPr fontId="1"/>
  </si>
  <si>
    <t>3G16</t>
    <phoneticPr fontId="1"/>
  </si>
  <si>
    <t>3×13</t>
    <phoneticPr fontId="1"/>
  </si>
  <si>
    <t>3×16</t>
    <phoneticPr fontId="1"/>
  </si>
  <si>
    <t>2Y12</t>
    <phoneticPr fontId="1"/>
  </si>
  <si>
    <t>2Y13</t>
    <phoneticPr fontId="1"/>
  </si>
  <si>
    <t>F13</t>
    <phoneticPr fontId="1"/>
  </si>
  <si>
    <t>F16</t>
    <phoneticPr fontId="1"/>
  </si>
  <si>
    <t>FG</t>
    <phoneticPr fontId="1"/>
  </si>
  <si>
    <t>600㎏/P</t>
    <phoneticPr fontId="1"/>
  </si>
  <si>
    <t>250ｍｍ</t>
    <phoneticPr fontId="1"/>
  </si>
  <si>
    <t>1200用</t>
    <rPh sb="4" eb="5">
      <t>ヨウ</t>
    </rPh>
    <phoneticPr fontId="1"/>
  </si>
  <si>
    <t>1300用</t>
    <rPh sb="4" eb="5">
      <t>ヨウ</t>
    </rPh>
    <phoneticPr fontId="1"/>
  </si>
  <si>
    <t>1400用</t>
    <rPh sb="4" eb="5">
      <t>ヨウ</t>
    </rPh>
    <phoneticPr fontId="1"/>
  </si>
  <si>
    <t>1500用</t>
    <rPh sb="4" eb="5">
      <t>ヨウ</t>
    </rPh>
    <phoneticPr fontId="1"/>
  </si>
  <si>
    <t>1600用</t>
    <rPh sb="4" eb="5">
      <t>ヨウ</t>
    </rPh>
    <phoneticPr fontId="1"/>
  </si>
  <si>
    <t>1700用</t>
    <rPh sb="4" eb="5">
      <t>ヨウ</t>
    </rPh>
    <phoneticPr fontId="1"/>
  </si>
  <si>
    <t>1800用</t>
    <rPh sb="4" eb="5">
      <t>ヨウ</t>
    </rPh>
    <phoneticPr fontId="1"/>
  </si>
  <si>
    <t>1900用</t>
    <rPh sb="4" eb="5">
      <t>ヨウ</t>
    </rPh>
    <phoneticPr fontId="1"/>
  </si>
  <si>
    <t>1.6ｔ</t>
    <phoneticPr fontId="1"/>
  </si>
  <si>
    <t>三面ガード</t>
    <rPh sb="0" eb="1">
      <t>サン</t>
    </rPh>
    <phoneticPr fontId="1"/>
  </si>
  <si>
    <t>中間棚【逆】</t>
    <rPh sb="0" eb="2">
      <t>チュウカン</t>
    </rPh>
    <rPh sb="2" eb="3">
      <t>ダナ</t>
    </rPh>
    <rPh sb="4" eb="5">
      <t>ギャク</t>
    </rPh>
    <phoneticPr fontId="1"/>
  </si>
  <si>
    <t>ネスサポート【逆】</t>
    <phoneticPr fontId="1"/>
  </si>
  <si>
    <t>三面ガード【逆】</t>
    <rPh sb="0" eb="1">
      <t>サン</t>
    </rPh>
    <rPh sb="1" eb="2">
      <t>メン</t>
    </rPh>
    <phoneticPr fontId="1"/>
  </si>
  <si>
    <t>横バー【逆】</t>
    <rPh sb="0" eb="1">
      <t>ヨコ</t>
    </rPh>
    <phoneticPr fontId="1"/>
  </si>
  <si>
    <t>縦バー【逆】</t>
    <rPh sb="0" eb="1">
      <t>タテ</t>
    </rPh>
    <phoneticPr fontId="1"/>
  </si>
  <si>
    <t>床板【逆】</t>
    <rPh sb="0" eb="2">
      <t>ユカイタ</t>
    </rPh>
    <phoneticPr fontId="1"/>
  </si>
  <si>
    <t>塗装色</t>
    <rPh sb="0" eb="2">
      <t>トソウ</t>
    </rPh>
    <rPh sb="2" eb="3">
      <t>ショク</t>
    </rPh>
    <phoneticPr fontId="1"/>
  </si>
  <si>
    <t>本見積額に消費税は含まれておりません。総額に10％乗じた金額を消費税としてお預かりさせて頂きます。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</si>
</sst>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&quot;$&quot;#,##0.00_);\(&quot;$&quot;#,##0.00\)"/>
    <numFmt numFmtId="177" formatCode="&quot;¥&quot;#,##0&quot;－&quot;"/>
    <numFmt numFmtId="178" formatCode="####&quot;kg&quot;"/>
  </numFmts>
  <fonts count="3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0" tint="-0.499984740745262"/>
      <name val="游ゴシック"/>
      <family val="2"/>
      <scheme val="minor"/>
    </font>
    <font>
      <b/>
      <sz val="9"/>
      <color theme="0"/>
      <name val="游ゴシック Light"/>
      <family val="1"/>
      <scheme val="major"/>
    </font>
    <font>
      <i/>
      <sz val="8"/>
      <color theme="1" tint="0.499984740745262"/>
      <name val="游ゴシック"/>
      <family val="2"/>
      <scheme val="minor"/>
    </font>
    <font>
      <sz val="18"/>
      <color theme="1"/>
      <name val="游ゴシック"/>
      <family val="2"/>
      <charset val="128"/>
      <scheme val="minor"/>
    </font>
    <font>
      <b/>
      <sz val="20"/>
      <color theme="3" tint="0.39997558519241921"/>
      <name val="Meiryo UI"/>
      <family val="3"/>
      <charset val="128"/>
    </font>
    <font>
      <sz val="11"/>
      <color theme="3" tint="0.39997558519241921"/>
      <name val="Meiryo UI"/>
      <family val="3"/>
      <charset val="128"/>
    </font>
    <font>
      <sz val="28"/>
      <color theme="3" tint="0.39997558519241921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3" tint="0.59999389629810485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sz val="14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20"/>
      <color theme="3" tint="0.39997558519241921"/>
      <name val="游ゴシック Light"/>
      <family val="3"/>
      <charset val="128"/>
      <scheme val="major"/>
    </font>
    <font>
      <b/>
      <sz val="14"/>
      <color theme="1"/>
      <name val="游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0"/>
      <color theme="0" tint="-0.499984740745262"/>
      <name val="游ゴシック"/>
      <family val="3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sz val="11"/>
      <color theme="0" tint="-0.499984740745262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Protection="0">
      <alignment horizontal="left" vertical="center"/>
    </xf>
    <xf numFmtId="176" fontId="3" fillId="2" borderId="1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8" fillId="0" borderId="4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Fill="1" applyBorder="1">
      <alignment vertical="center"/>
    </xf>
    <xf numFmtId="0" fontId="0" fillId="0" borderId="16" xfId="0" applyBorder="1">
      <alignment vertical="center"/>
    </xf>
    <xf numFmtId="0" fontId="9" fillId="0" borderId="2" xfId="0" applyFont="1" applyBorder="1" applyAlignment="1"/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0" fillId="0" borderId="34" xfId="0" applyBorder="1">
      <alignment vertical="center"/>
    </xf>
    <xf numFmtId="0" fontId="15" fillId="0" borderId="0" xfId="0" applyFont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/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 applyAlignment="1"/>
    <xf numFmtId="0" fontId="16" fillId="0" borderId="22" xfId="0" applyFont="1" applyBorder="1">
      <alignment vertical="center"/>
    </xf>
    <xf numFmtId="0" fontId="17" fillId="0" borderId="22" xfId="0" applyFont="1" applyBorder="1">
      <alignment vertical="center"/>
    </xf>
    <xf numFmtId="0" fontId="17" fillId="0" borderId="22" xfId="0" applyFont="1" applyFill="1" applyBorder="1">
      <alignment vertical="center"/>
    </xf>
    <xf numFmtId="0" fontId="17" fillId="0" borderId="23" xfId="0" applyFont="1" applyBorder="1">
      <alignment vertical="center"/>
    </xf>
    <xf numFmtId="0" fontId="8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9" fillId="0" borderId="0" xfId="0" applyFont="1" applyBorder="1" applyAlignment="1"/>
    <xf numFmtId="0" fontId="20" fillId="0" borderId="0" xfId="0" applyFont="1" applyBorder="1" applyAlignment="1">
      <alignment vertical="top"/>
    </xf>
    <xf numFmtId="0" fontId="0" fillId="0" borderId="42" xfId="0" applyFill="1" applyBorder="1">
      <alignment vertical="center"/>
    </xf>
    <xf numFmtId="0" fontId="0" fillId="0" borderId="50" xfId="0" applyBorder="1">
      <alignment vertical="center"/>
    </xf>
    <xf numFmtId="0" fontId="6" fillId="0" borderId="5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0" fillId="0" borderId="2" xfId="0" applyBorder="1" applyAlignment="1"/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3" borderId="0" xfId="0" applyFill="1">
      <alignment vertical="center"/>
    </xf>
    <xf numFmtId="0" fontId="22" fillId="0" borderId="4" xfId="0" applyFont="1" applyFill="1" applyBorder="1">
      <alignment vertical="center"/>
    </xf>
    <xf numFmtId="0" fontId="20" fillId="3" borderId="0" xfId="0" applyFont="1" applyFill="1">
      <alignment vertical="center"/>
    </xf>
    <xf numFmtId="0" fontId="0" fillId="3" borderId="0" xfId="0" applyFill="1" applyBorder="1">
      <alignment vertical="center"/>
    </xf>
    <xf numFmtId="0" fontId="24" fillId="3" borderId="0" xfId="0" applyFont="1" applyFill="1" applyBorder="1">
      <alignment vertical="center"/>
    </xf>
    <xf numFmtId="0" fontId="21" fillId="0" borderId="0" xfId="0" applyFont="1" applyBorder="1" applyAlignment="1"/>
    <xf numFmtId="0" fontId="26" fillId="0" borderId="0" xfId="0" applyFont="1">
      <alignment vertical="center"/>
    </xf>
    <xf numFmtId="0" fontId="0" fillId="0" borderId="0" xfId="0" applyFill="1">
      <alignment vertical="center"/>
    </xf>
    <xf numFmtId="0" fontId="11" fillId="3" borderId="0" xfId="0" applyFont="1" applyFill="1">
      <alignment vertical="center"/>
    </xf>
    <xf numFmtId="0" fontId="11" fillId="3" borderId="0" xfId="0" applyFont="1" applyFill="1" applyBorder="1">
      <alignment vertical="center"/>
    </xf>
    <xf numFmtId="0" fontId="14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30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 applyAlignment="1"/>
    <xf numFmtId="0" fontId="18" fillId="0" borderId="0" xfId="0" applyFont="1" applyBorder="1" applyAlignment="1">
      <alignment horizontal="right"/>
    </xf>
    <xf numFmtId="0" fontId="0" fillId="0" borderId="38" xfId="0" applyBorder="1">
      <alignment vertical="center"/>
    </xf>
    <xf numFmtId="0" fontId="16" fillId="0" borderId="2" xfId="0" applyFont="1" applyBorder="1" applyAlignment="1"/>
    <xf numFmtId="0" fontId="0" fillId="0" borderId="0" xfId="0" applyBorder="1" applyAlignment="1">
      <alignment horizontal="center" vertical="center"/>
    </xf>
    <xf numFmtId="0" fontId="14" fillId="3" borderId="0" xfId="0" applyFont="1" applyFill="1" applyBorder="1">
      <alignment vertical="center"/>
    </xf>
    <xf numFmtId="0" fontId="12" fillId="3" borderId="0" xfId="0" applyFont="1" applyFill="1" applyBorder="1">
      <alignment vertical="center"/>
    </xf>
    <xf numFmtId="0" fontId="20" fillId="3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12" fillId="0" borderId="38" xfId="0" applyFont="1" applyBorder="1" applyAlignment="1"/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41" xfId="0" applyFill="1" applyBorder="1">
      <alignment vertical="center"/>
    </xf>
    <xf numFmtId="0" fontId="0" fillId="0" borderId="0" xfId="0" applyBorder="1" applyAlignment="1">
      <alignment vertical="top" wrapText="1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27" fillId="0" borderId="42" xfId="0" applyFont="1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16" fillId="0" borderId="3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>
      <alignment vertical="center"/>
    </xf>
    <xf numFmtId="0" fontId="28" fillId="0" borderId="3" xfId="0" applyFont="1" applyBorder="1">
      <alignment vertical="center"/>
    </xf>
    <xf numFmtId="0" fontId="0" fillId="0" borderId="47" xfId="0" applyBorder="1">
      <alignment vertical="center"/>
    </xf>
    <xf numFmtId="0" fontId="0" fillId="0" borderId="0" xfId="0" applyBorder="1">
      <alignment vertical="center"/>
    </xf>
    <xf numFmtId="0" fontId="0" fillId="0" borderId="46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53" xfId="0" applyBorder="1" applyAlignment="1">
      <alignment horizontal="right" vertical="center"/>
    </xf>
    <xf numFmtId="0" fontId="0" fillId="0" borderId="53" xfId="0" applyBorder="1">
      <alignment vertical="center"/>
    </xf>
    <xf numFmtId="0" fontId="0" fillId="4" borderId="53" xfId="0" applyFill="1" applyBorder="1" applyAlignment="1">
      <alignment horizontal="left" vertical="center"/>
    </xf>
    <xf numFmtId="0" fontId="0" fillId="4" borderId="53" xfId="0" applyFill="1" applyBorder="1">
      <alignment vertical="center"/>
    </xf>
    <xf numFmtId="0" fontId="0" fillId="4" borderId="53" xfId="0" applyFill="1" applyBorder="1" applyAlignment="1">
      <alignment horizontal="right" vertical="center"/>
    </xf>
    <xf numFmtId="38" fontId="0" fillId="0" borderId="10" xfId="4" applyFont="1" applyBorder="1">
      <alignment vertical="center"/>
    </xf>
    <xf numFmtId="38" fontId="0" fillId="0" borderId="7" xfId="4" applyFont="1" applyBorder="1">
      <alignment vertical="center"/>
    </xf>
    <xf numFmtId="38" fontId="0" fillId="0" borderId="9" xfId="4" applyFont="1" applyBorder="1">
      <alignment vertical="center"/>
    </xf>
    <xf numFmtId="38" fontId="0" fillId="0" borderId="11" xfId="4" applyFont="1" applyBorder="1">
      <alignment vertical="center"/>
    </xf>
    <xf numFmtId="38" fontId="0" fillId="0" borderId="3" xfId="4" applyFont="1" applyBorder="1">
      <alignment vertical="center"/>
    </xf>
    <xf numFmtId="38" fontId="0" fillId="0" borderId="12" xfId="4" applyFont="1" applyBorder="1">
      <alignment vertical="center"/>
    </xf>
    <xf numFmtId="178" fontId="32" fillId="0" borderId="10" xfId="0" applyNumberFormat="1" applyFont="1" applyBorder="1" applyAlignment="1">
      <alignment horizontal="center" vertical="center"/>
    </xf>
    <xf numFmtId="178" fontId="32" fillId="0" borderId="7" xfId="0" applyNumberFormat="1" applyFont="1" applyBorder="1" applyAlignment="1">
      <alignment horizontal="center" vertical="center"/>
    </xf>
    <xf numFmtId="178" fontId="32" fillId="0" borderId="9" xfId="0" applyNumberFormat="1" applyFont="1" applyBorder="1" applyAlignment="1">
      <alignment horizontal="center" vertical="center"/>
    </xf>
    <xf numFmtId="178" fontId="32" fillId="0" borderId="11" xfId="0" applyNumberFormat="1" applyFont="1" applyBorder="1" applyAlignment="1">
      <alignment horizontal="center" vertical="center"/>
    </xf>
    <xf numFmtId="178" fontId="32" fillId="0" borderId="3" xfId="0" applyNumberFormat="1" applyFont="1" applyBorder="1" applyAlignment="1">
      <alignment horizontal="center" vertical="center"/>
    </xf>
    <xf numFmtId="178" fontId="32" fillId="0" borderId="12" xfId="0" applyNumberFormat="1" applyFont="1" applyBorder="1" applyAlignment="1">
      <alignment horizontal="center" vertical="center"/>
    </xf>
    <xf numFmtId="0" fontId="31" fillId="0" borderId="10" xfId="0" applyNumberFormat="1" applyFont="1" applyBorder="1" applyAlignment="1">
      <alignment horizontal="center" vertical="center"/>
    </xf>
    <xf numFmtId="0" fontId="31" fillId="0" borderId="7" xfId="0" applyNumberFormat="1" applyFont="1" applyBorder="1" applyAlignment="1">
      <alignment horizontal="center" vertical="center"/>
    </xf>
    <xf numFmtId="0" fontId="31" fillId="0" borderId="9" xfId="0" applyNumberFormat="1" applyFont="1" applyBorder="1" applyAlignment="1">
      <alignment horizontal="center" vertical="center"/>
    </xf>
    <xf numFmtId="0" fontId="31" fillId="0" borderId="11" xfId="0" applyNumberFormat="1" applyFont="1" applyBorder="1" applyAlignment="1">
      <alignment horizontal="center" vertical="center"/>
    </xf>
    <xf numFmtId="0" fontId="31" fillId="0" borderId="3" xfId="0" applyNumberFormat="1" applyFont="1" applyBorder="1" applyAlignment="1">
      <alignment horizontal="center" vertical="center"/>
    </xf>
    <xf numFmtId="0" fontId="31" fillId="0" borderId="12" xfId="0" applyNumberFormat="1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38" fontId="0" fillId="0" borderId="35" xfId="4" applyFont="1" applyBorder="1">
      <alignment vertical="center"/>
    </xf>
    <xf numFmtId="38" fontId="0" fillId="0" borderId="33" xfId="4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19" fillId="0" borderId="11" xfId="4" applyFont="1" applyBorder="1">
      <alignment vertical="center"/>
    </xf>
    <xf numFmtId="38" fontId="19" fillId="0" borderId="3" xfId="4" applyFont="1" applyBorder="1">
      <alignment vertical="center"/>
    </xf>
    <xf numFmtId="38" fontId="19" fillId="0" borderId="12" xfId="4" applyFont="1" applyBorder="1">
      <alignment vertical="center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4" fillId="3" borderId="0" xfId="0" applyFont="1" applyFill="1">
      <alignment vertical="center"/>
    </xf>
    <xf numFmtId="0" fontId="31" fillId="0" borderId="3" xfId="0" applyFont="1" applyBorder="1" applyAlignment="1">
      <alignment horizontal="left" vertical="center" shrinkToFit="1"/>
    </xf>
    <xf numFmtId="0" fontId="31" fillId="0" borderId="12" xfId="0" applyFont="1" applyBorder="1" applyAlignment="1">
      <alignment horizontal="left" vertical="center" shrinkToFit="1"/>
    </xf>
    <xf numFmtId="0" fontId="10" fillId="0" borderId="3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0" fillId="0" borderId="44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31" fillId="0" borderId="42" xfId="0" applyFont="1" applyBorder="1" applyAlignment="1">
      <alignment horizontal="left" vertical="center" shrinkToFit="1"/>
    </xf>
    <xf numFmtId="0" fontId="31" fillId="0" borderId="43" xfId="0" applyFont="1" applyBorder="1" applyAlignment="1">
      <alignment horizontal="left" vertical="center" shrinkToFit="1"/>
    </xf>
    <xf numFmtId="0" fontId="9" fillId="0" borderId="4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0" fillId="0" borderId="41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9" fillId="0" borderId="22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0" fillId="0" borderId="3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10" xfId="4" applyFont="1" applyBorder="1" applyAlignment="1">
      <alignment horizontal="center" vertical="center"/>
    </xf>
    <xf numFmtId="38" fontId="0" fillId="0" borderId="7" xfId="4" applyFont="1" applyBorder="1" applyAlignment="1">
      <alignment horizontal="center" vertical="center"/>
    </xf>
    <xf numFmtId="38" fontId="0" fillId="0" borderId="9" xfId="4" applyFont="1" applyBorder="1" applyAlignment="1">
      <alignment horizontal="center" vertical="center"/>
    </xf>
    <xf numFmtId="38" fontId="0" fillId="0" borderId="11" xfId="4" applyFont="1" applyBorder="1" applyAlignment="1">
      <alignment horizontal="center" vertical="center"/>
    </xf>
    <xf numFmtId="38" fontId="0" fillId="0" borderId="3" xfId="4" applyFont="1" applyBorder="1" applyAlignment="1">
      <alignment horizontal="center" vertical="center"/>
    </xf>
    <xf numFmtId="38" fontId="0" fillId="0" borderId="12" xfId="4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46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10" fillId="0" borderId="46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2" fillId="0" borderId="41" xfId="0" applyFont="1" applyBorder="1" applyAlignment="1">
      <alignment horizontal="right" vertical="center"/>
    </xf>
    <xf numFmtId="0" fontId="32" fillId="0" borderId="42" xfId="0" applyFont="1" applyBorder="1" applyAlignment="1">
      <alignment horizontal="right" vertical="center"/>
    </xf>
    <xf numFmtId="0" fontId="32" fillId="0" borderId="43" xfId="0" applyFont="1" applyBorder="1" applyAlignment="1">
      <alignment horizontal="right" vertical="center"/>
    </xf>
    <xf numFmtId="0" fontId="31" fillId="0" borderId="11" xfId="0" applyFont="1" applyBorder="1" applyAlignment="1">
      <alignment horizontal="right" vertical="center"/>
    </xf>
    <xf numFmtId="0" fontId="31" fillId="0" borderId="3" xfId="0" applyFont="1" applyBorder="1" applyAlignment="1">
      <alignment horizontal="right" vertical="center"/>
    </xf>
    <xf numFmtId="0" fontId="31" fillId="0" borderId="12" xfId="0" applyFont="1" applyBorder="1" applyAlignment="1">
      <alignment horizontal="right" vertical="center"/>
    </xf>
    <xf numFmtId="0" fontId="31" fillId="0" borderId="46" xfId="0" applyFont="1" applyBorder="1" applyAlignment="1">
      <alignment horizontal="right" vertical="center"/>
    </xf>
    <xf numFmtId="0" fontId="31" fillId="0" borderId="47" xfId="0" applyFont="1" applyBorder="1" applyAlignment="1">
      <alignment horizontal="right" vertical="center"/>
    </xf>
    <xf numFmtId="0" fontId="31" fillId="0" borderId="48" xfId="0" applyFont="1" applyBorder="1" applyAlignment="1">
      <alignment horizontal="right" vertical="center"/>
    </xf>
    <xf numFmtId="0" fontId="29" fillId="0" borderId="41" xfId="0" applyFont="1" applyBorder="1" applyAlignment="1">
      <alignment horizontal="right" vertical="center"/>
    </xf>
    <xf numFmtId="0" fontId="29" fillId="0" borderId="42" xfId="0" applyFont="1" applyBorder="1" applyAlignment="1">
      <alignment horizontal="right" vertical="center"/>
    </xf>
    <xf numFmtId="0" fontId="29" fillId="0" borderId="43" xfId="0" applyFont="1" applyBorder="1" applyAlignment="1">
      <alignment horizontal="right" vertical="center"/>
    </xf>
    <xf numFmtId="0" fontId="29" fillId="0" borderId="41" xfId="0" applyFont="1" applyBorder="1">
      <alignment vertical="center"/>
    </xf>
    <xf numFmtId="0" fontId="29" fillId="0" borderId="42" xfId="0" applyFont="1" applyBorder="1">
      <alignment vertical="center"/>
    </xf>
    <xf numFmtId="0" fontId="29" fillId="0" borderId="43" xfId="0" applyFont="1" applyBorder="1">
      <alignment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11" xfId="0" applyFont="1" applyBorder="1">
      <alignment vertical="center"/>
    </xf>
    <xf numFmtId="0" fontId="28" fillId="0" borderId="3" xfId="0" applyFont="1" applyBorder="1">
      <alignment vertical="center"/>
    </xf>
    <xf numFmtId="0" fontId="28" fillId="0" borderId="12" xfId="0" applyFont="1" applyBorder="1">
      <alignment vertical="center"/>
    </xf>
    <xf numFmtId="0" fontId="28" fillId="0" borderId="46" xfId="0" applyFont="1" applyBorder="1">
      <alignment vertical="center"/>
    </xf>
    <xf numFmtId="0" fontId="28" fillId="0" borderId="47" xfId="0" applyFont="1" applyBorder="1">
      <alignment vertical="center"/>
    </xf>
    <xf numFmtId="0" fontId="28" fillId="0" borderId="48" xfId="0" applyFont="1" applyBorder="1">
      <alignment vertical="center"/>
    </xf>
    <xf numFmtId="0" fontId="28" fillId="0" borderId="10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33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0" fontId="14" fillId="0" borderId="13" xfId="0" applyFont="1" applyBorder="1" applyAlignment="1">
      <alignment horizontal="center" vertical="center"/>
    </xf>
    <xf numFmtId="0" fontId="29" fillId="0" borderId="10" xfId="0" applyNumberFormat="1" applyFont="1" applyBorder="1" applyAlignment="1">
      <alignment horizontal="center" vertical="center"/>
    </xf>
    <xf numFmtId="0" fontId="29" fillId="0" borderId="7" xfId="0" applyNumberFormat="1" applyFont="1" applyBorder="1" applyAlignment="1">
      <alignment horizontal="center" vertical="center"/>
    </xf>
    <xf numFmtId="0" fontId="29" fillId="0" borderId="9" xfId="0" applyNumberFormat="1" applyFont="1" applyBorder="1" applyAlignment="1">
      <alignment horizontal="center" vertical="center"/>
    </xf>
    <xf numFmtId="0" fontId="29" fillId="0" borderId="11" xfId="0" applyNumberFormat="1" applyFont="1" applyBorder="1" applyAlignment="1">
      <alignment horizontal="center" vertical="center"/>
    </xf>
    <xf numFmtId="0" fontId="29" fillId="0" borderId="3" xfId="0" applyNumberFormat="1" applyFont="1" applyBorder="1" applyAlignment="1">
      <alignment horizontal="center" vertical="center"/>
    </xf>
    <xf numFmtId="0" fontId="29" fillId="0" borderId="12" xfId="0" applyNumberFormat="1" applyFont="1" applyBorder="1" applyAlignment="1">
      <alignment horizontal="center" vertical="center"/>
    </xf>
    <xf numFmtId="0" fontId="28" fillId="0" borderId="10" xfId="0" applyNumberFormat="1" applyFont="1" applyBorder="1" applyAlignment="1">
      <alignment horizontal="center" vertical="center"/>
    </xf>
    <xf numFmtId="0" fontId="28" fillId="0" borderId="7" xfId="0" applyNumberFormat="1" applyFont="1" applyBorder="1" applyAlignment="1">
      <alignment horizontal="center" vertical="center"/>
    </xf>
    <xf numFmtId="0" fontId="28" fillId="0" borderId="9" xfId="0" applyNumberFormat="1" applyFont="1" applyBorder="1" applyAlignment="1">
      <alignment horizontal="center" vertical="center"/>
    </xf>
    <xf numFmtId="0" fontId="28" fillId="0" borderId="11" xfId="0" applyNumberFormat="1" applyFont="1" applyBorder="1" applyAlignment="1">
      <alignment horizontal="center" vertical="center"/>
    </xf>
    <xf numFmtId="0" fontId="28" fillId="0" borderId="3" xfId="0" applyNumberFormat="1" applyFont="1" applyBorder="1" applyAlignment="1">
      <alignment horizontal="center" vertical="center"/>
    </xf>
    <xf numFmtId="0" fontId="28" fillId="0" borderId="12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left" vertical="center" indent="1"/>
    </xf>
    <xf numFmtId="0" fontId="14" fillId="0" borderId="28" xfId="0" applyFont="1" applyBorder="1" applyAlignment="1">
      <alignment horizontal="center" vertical="center"/>
    </xf>
    <xf numFmtId="0" fontId="11" fillId="0" borderId="16" xfId="0" applyFont="1" applyBorder="1" applyAlignment="1">
      <alignment vertical="center" textRotation="255"/>
    </xf>
    <xf numFmtId="0" fontId="11" fillId="0" borderId="22" xfId="0" applyFont="1" applyBorder="1" applyAlignment="1">
      <alignment vertical="center" textRotation="255"/>
    </xf>
    <xf numFmtId="0" fontId="12" fillId="0" borderId="22" xfId="0" applyFont="1" applyBorder="1" applyAlignment="1">
      <alignment vertical="center" textRotation="255"/>
    </xf>
    <xf numFmtId="0" fontId="12" fillId="0" borderId="23" xfId="0" applyFont="1" applyBorder="1" applyAlignment="1">
      <alignment vertical="center" textRotation="255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left" vertical="center" indent="1" shrinkToFit="1"/>
    </xf>
    <xf numFmtId="0" fontId="0" fillId="0" borderId="18" xfId="0" applyBorder="1" applyAlignment="1">
      <alignment horizontal="left" vertical="center" indent="1" shrinkToFit="1"/>
    </xf>
    <xf numFmtId="0" fontId="0" fillId="0" borderId="19" xfId="0" applyBorder="1" applyAlignment="1">
      <alignment horizontal="left" vertical="center" indent="1" shrinkToFit="1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0" fillId="0" borderId="3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37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36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 shrinkToFit="1"/>
    </xf>
    <xf numFmtId="0" fontId="0" fillId="0" borderId="3" xfId="0" applyBorder="1" applyAlignment="1">
      <alignment horizontal="left" vertical="center" indent="1" shrinkToFit="1"/>
    </xf>
    <xf numFmtId="0" fontId="0" fillId="0" borderId="12" xfId="0" applyBorder="1" applyAlignment="1">
      <alignment horizontal="left" vertical="center" indent="1" shrinkToFit="1"/>
    </xf>
    <xf numFmtId="0" fontId="28" fillId="0" borderId="42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center" wrapText="1"/>
    </xf>
    <xf numFmtId="0" fontId="23" fillId="3" borderId="0" xfId="0" applyFont="1" applyFill="1" applyAlignment="1">
      <alignment horizontal="center" vertical="center"/>
    </xf>
    <xf numFmtId="0" fontId="25" fillId="0" borderId="0" xfId="0" applyFont="1" applyAlignment="1"/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11" fillId="0" borderId="0" xfId="0" applyFont="1" applyBorder="1" applyAlignment="1">
      <alignment vertical="center" textRotation="255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 indent="1"/>
    </xf>
    <xf numFmtId="0" fontId="0" fillId="0" borderId="0" xfId="0" applyBorder="1">
      <alignment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3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34" fillId="0" borderId="13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177" fontId="30" fillId="0" borderId="11" xfId="0" applyNumberFormat="1" applyFont="1" applyBorder="1" applyAlignment="1">
      <alignment horizontal="right" vertical="center" indent="1"/>
    </xf>
    <xf numFmtId="177" fontId="30" fillId="0" borderId="3" xfId="0" applyNumberFormat="1" applyFont="1" applyBorder="1" applyAlignment="1">
      <alignment horizontal="right" vertical="center" indent="1"/>
    </xf>
    <xf numFmtId="177" fontId="30" fillId="0" borderId="12" xfId="0" applyNumberFormat="1" applyFont="1" applyBorder="1" applyAlignment="1">
      <alignment horizontal="right" vertical="center" indent="1"/>
    </xf>
    <xf numFmtId="0" fontId="0" fillId="0" borderId="44" xfId="0" applyBorder="1">
      <alignment vertical="center"/>
    </xf>
    <xf numFmtId="0" fontId="0" fillId="0" borderId="49" xfId="0" applyBorder="1">
      <alignment vertical="center"/>
    </xf>
    <xf numFmtId="0" fontId="0" fillId="0" borderId="45" xfId="0" applyBorder="1">
      <alignment vertical="center"/>
    </xf>
    <xf numFmtId="0" fontId="0" fillId="0" borderId="42" xfId="0" applyBorder="1" applyAlignment="1">
      <alignment horizontal="left" vertical="center" shrinkToFit="1"/>
    </xf>
    <xf numFmtId="0" fontId="0" fillId="0" borderId="43" xfId="0" applyBorder="1" applyAlignment="1">
      <alignment horizontal="left" vertical="center" shrinkToFit="1"/>
    </xf>
    <xf numFmtId="0" fontId="16" fillId="0" borderId="7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178" fontId="0" fillId="0" borderId="10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right" vertical="center" indent="1"/>
    </xf>
    <xf numFmtId="3" fontId="0" fillId="0" borderId="7" xfId="0" applyNumberFormat="1" applyBorder="1" applyAlignment="1">
      <alignment horizontal="right" vertical="center" indent="1"/>
    </xf>
    <xf numFmtId="3" fontId="0" fillId="0" borderId="9" xfId="0" applyNumberFormat="1" applyBorder="1" applyAlignment="1">
      <alignment horizontal="right" vertical="center" indent="1"/>
    </xf>
    <xf numFmtId="3" fontId="0" fillId="0" borderId="1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12" xfId="0" applyNumberFormat="1" applyBorder="1" applyAlignment="1">
      <alignment horizontal="right" vertical="center" indent="1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5">
    <cellStyle name="Input Custom" xfId="1" xr:uid="{00000000-0005-0000-0000-000000000000}"/>
    <cellStyle name="Instructions" xfId="3" xr:uid="{00000000-0005-0000-0000-000001000000}"/>
    <cellStyle name="Table Totals" xfId="2" xr:uid="{00000000-0005-0000-0000-000002000000}"/>
    <cellStyle name="桁区切り" xfId="4" builtinId="6"/>
    <cellStyle name="標準" xfId="0" builtinId="0"/>
  </cellStyles>
  <dxfs count="3"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  <border>
        <top style="thin">
          <color theme="0" tint="-0.24994659260841701"/>
        </top>
      </border>
    </dxf>
    <dxf>
      <font>
        <color theme="1" tint="0.34998626667073579"/>
      </font>
      <border>
        <left style="thin">
          <color theme="3" tint="0.59996337778862885"/>
        </left>
        <right/>
        <top style="thin">
          <color theme="3" tint="0.59996337778862885"/>
        </top>
        <bottom/>
        <vertical style="thin">
          <color theme="3" tint="0.59996337778862885"/>
        </vertical>
        <horizontal style="dotted">
          <color theme="3" tint="0.59996337778862885"/>
        </horizontal>
      </border>
    </dxf>
  </dxfs>
  <tableStyles count="1" defaultTableStyle="TableStyleMedium2" defaultPivotStyle="PivotStyleLight16">
    <tableStyle name="Expense Report" pivot="0" count="3" xr9:uid="{00000000-0011-0000-FFFF-FFFF00000000}">
      <tableStyleElement type="wholeTable" dxfId="2"/>
      <tableStyleElement type="totalRow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101204</xdr:colOff>
      <xdr:row>30</xdr:row>
      <xdr:rowOff>101204</xdr:rowOff>
    </xdr:from>
    <xdr:to>
      <xdr:col>15</xdr:col>
      <xdr:colOff>93043</xdr:colOff>
      <xdr:row>40</xdr:row>
      <xdr:rowOff>184546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04" y="6940154"/>
          <a:ext cx="2754089" cy="2550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21981</xdr:colOff>
      <xdr:row>43</xdr:row>
      <xdr:rowOff>21981</xdr:rowOff>
    </xdr:from>
    <xdr:to>
      <xdr:col>3</xdr:col>
      <xdr:colOff>128364</xdr:colOff>
      <xdr:row>44</xdr:row>
      <xdr:rowOff>175264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81" y="9870831"/>
          <a:ext cx="582633" cy="362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101204</xdr:colOff>
      <xdr:row>30</xdr:row>
      <xdr:rowOff>101204</xdr:rowOff>
    </xdr:from>
    <xdr:to>
      <xdr:col>15</xdr:col>
      <xdr:colOff>93043</xdr:colOff>
      <xdr:row>41</xdr:row>
      <xdr:rowOff>201621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04" y="6940154"/>
          <a:ext cx="2754089" cy="2550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21981</xdr:colOff>
      <xdr:row>44</xdr:row>
      <xdr:rowOff>21981</xdr:rowOff>
    </xdr:from>
    <xdr:to>
      <xdr:col>3</xdr:col>
      <xdr:colOff>128364</xdr:colOff>
      <xdr:row>45</xdr:row>
      <xdr:rowOff>175264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81" y="9870831"/>
          <a:ext cx="582633" cy="36283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17807</xdr:colOff>
          <xdr:row>6</xdr:row>
          <xdr:rowOff>4556</xdr:rowOff>
        </xdr:from>
        <xdr:to>
          <xdr:col>35</xdr:col>
          <xdr:colOff>17807</xdr:colOff>
          <xdr:row>10</xdr:row>
          <xdr:rowOff>4556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逆ネスラック見積申込書!$B$7:$AI$10" spid="_x0000_s852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32107" y="1242806"/>
              <a:ext cx="6515100" cy="1171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17807</xdr:colOff>
          <xdr:row>10</xdr:row>
          <xdr:rowOff>218661</xdr:rowOff>
        </xdr:from>
        <xdr:to>
          <xdr:col>35</xdr:col>
          <xdr:colOff>17807</xdr:colOff>
          <xdr:row>14</xdr:row>
          <xdr:rowOff>409161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逆ネスラック見積申込書!$B$12:$AI$15" spid="_x0000_s852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32107" y="2628486"/>
              <a:ext cx="6515100" cy="1209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248480</xdr:colOff>
          <xdr:row>32</xdr:row>
          <xdr:rowOff>74543</xdr:rowOff>
        </xdr:from>
        <xdr:to>
          <xdr:col>35</xdr:col>
          <xdr:colOff>1</xdr:colOff>
          <xdr:row>37</xdr:row>
          <xdr:rowOff>9524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逆ネスラック見積申込書!$S$34:$AI$37" spid="_x0000_s8530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3511828" y="7437782"/>
              <a:ext cx="3139108" cy="97030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140"/>
  <sheetViews>
    <sheetView showGridLines="0" showZeros="0" tabSelected="1" view="pageBreakPreview" zoomScaleNormal="100" zoomScaleSheetLayoutView="100" zoomScalePageLayoutView="130" workbookViewId="0">
      <selection activeCell="S35" sqref="S35:AI37"/>
    </sheetView>
  </sheetViews>
  <sheetFormatPr defaultRowHeight="18.75"/>
  <cols>
    <col min="1" max="1" width="1.5" style="15" customWidth="1"/>
    <col min="2" max="2" width="3" style="15" customWidth="1"/>
    <col min="3" max="3" width="3.25" style="15" customWidth="1"/>
    <col min="4" max="7" width="2.375" style="15" customWidth="1"/>
    <col min="8" max="8" width="2.625" style="15" customWidth="1"/>
    <col min="9" max="9" width="2.375" style="15" customWidth="1"/>
    <col min="10" max="10" width="3" style="15" customWidth="1"/>
    <col min="11" max="14" width="2.375" style="15" customWidth="1"/>
    <col min="15" max="15" width="3" style="15" customWidth="1"/>
    <col min="16" max="17" width="2.375" style="15" customWidth="1"/>
    <col min="18" max="18" width="3.375" style="15" customWidth="1"/>
    <col min="19" max="19" width="2.375" style="15" customWidth="1"/>
    <col min="20" max="20" width="3.125" style="15" customWidth="1"/>
    <col min="21" max="21" width="2.5" style="15" customWidth="1"/>
    <col min="22" max="24" width="1.875" style="15" customWidth="1"/>
    <col min="25" max="25" width="2.5" style="15" customWidth="1"/>
    <col min="26" max="28" width="1.875" style="15" customWidth="1"/>
    <col min="29" max="29" width="2.5" style="15" customWidth="1"/>
    <col min="30" max="30" width="3.875" style="15" customWidth="1"/>
    <col min="31" max="31" width="2.25" style="15" customWidth="1"/>
    <col min="32" max="33" width="1.875" style="15" customWidth="1"/>
    <col min="34" max="34" width="3.875" style="15" customWidth="1"/>
    <col min="35" max="35" width="3.125" style="15" customWidth="1"/>
    <col min="36" max="36" width="1" style="15" customWidth="1"/>
    <col min="37" max="16384" width="9" style="15"/>
  </cols>
  <sheetData>
    <row r="1" spans="1:36" ht="22.5" customHeight="1">
      <c r="A1" s="280" t="s">
        <v>40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</row>
    <row r="2" spans="1:36" ht="11.25" customHeight="1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6" ht="38.25" thickBot="1">
      <c r="B3" s="1" t="s">
        <v>20</v>
      </c>
      <c r="C3" s="42"/>
      <c r="D3" s="2"/>
      <c r="E3" s="3"/>
      <c r="F3" s="3"/>
      <c r="G3" s="3"/>
      <c r="H3" s="3"/>
      <c r="I3" s="13"/>
      <c r="J3" s="13"/>
      <c r="K3" s="13"/>
      <c r="L3" s="14"/>
      <c r="M3" s="281" t="s">
        <v>48</v>
      </c>
      <c r="N3" s="281"/>
      <c r="O3" s="281"/>
      <c r="P3" s="281"/>
      <c r="Q3" s="281"/>
      <c r="R3" s="281"/>
      <c r="S3" s="281"/>
      <c r="T3" s="281"/>
      <c r="V3" s="34" t="s">
        <v>0</v>
      </c>
      <c r="W3" s="35"/>
      <c r="X3" s="35"/>
      <c r="Y3" s="34"/>
      <c r="Z3" s="282"/>
      <c r="AA3" s="282"/>
      <c r="AB3" s="282"/>
      <c r="AC3" s="8" t="s">
        <v>1</v>
      </c>
      <c r="AD3" s="283"/>
      <c r="AE3" s="283"/>
      <c r="AF3" s="8" t="s">
        <v>2</v>
      </c>
      <c r="AG3" s="282"/>
      <c r="AH3" s="282"/>
      <c r="AI3" s="8" t="s">
        <v>3</v>
      </c>
      <c r="AJ3" s="40"/>
    </row>
    <row r="4" spans="1:36" ht="5.25" customHeight="1" thickTop="1">
      <c r="B4" s="25"/>
      <c r="C4" s="26"/>
      <c r="D4" s="32"/>
      <c r="E4" s="33"/>
      <c r="F4" s="27"/>
      <c r="G4" s="27"/>
      <c r="H4" s="27"/>
      <c r="I4" s="40"/>
      <c r="J4" s="40"/>
      <c r="K4" s="40"/>
      <c r="L4" s="20"/>
      <c r="V4" s="20"/>
      <c r="W4" s="40"/>
      <c r="X4" s="40"/>
      <c r="Y4" s="20"/>
      <c r="Z4" s="20"/>
      <c r="AA4" s="20"/>
      <c r="AB4" s="20"/>
      <c r="AC4" s="28"/>
      <c r="AD4" s="40"/>
      <c r="AE4" s="40"/>
      <c r="AF4" s="28"/>
      <c r="AG4" s="40"/>
      <c r="AH4" s="40"/>
      <c r="AI4" s="28"/>
      <c r="AJ4" s="40"/>
    </row>
    <row r="5" spans="1:36" ht="15" customHeight="1">
      <c r="B5" s="47" t="s">
        <v>36</v>
      </c>
      <c r="D5" s="85"/>
      <c r="E5" s="85"/>
      <c r="J5" s="12"/>
    </row>
    <row r="6" spans="1:36" ht="5.25" customHeight="1" thickBot="1">
      <c r="B6" s="25"/>
      <c r="C6" s="26"/>
      <c r="D6" s="26"/>
      <c r="E6" s="27"/>
      <c r="F6" s="27"/>
      <c r="G6" s="27"/>
      <c r="H6" s="27"/>
      <c r="I6" s="76"/>
      <c r="J6" s="76"/>
      <c r="K6" s="76"/>
      <c r="L6" s="20"/>
      <c r="V6" s="20"/>
      <c r="W6" s="76"/>
      <c r="X6" s="76"/>
      <c r="Y6" s="20"/>
      <c r="Z6" s="20"/>
      <c r="AA6" s="20"/>
      <c r="AB6" s="20"/>
      <c r="AC6" s="28"/>
      <c r="AD6" s="76"/>
      <c r="AE6" s="76"/>
      <c r="AF6" s="28"/>
      <c r="AG6" s="76"/>
      <c r="AH6" s="76"/>
      <c r="AI6" s="28"/>
      <c r="AJ6" s="76"/>
    </row>
    <row r="7" spans="1:36" ht="30" customHeight="1" thickTop="1">
      <c r="A7" s="40"/>
      <c r="B7" s="252" t="s">
        <v>4</v>
      </c>
      <c r="C7" s="256" t="s">
        <v>5</v>
      </c>
      <c r="D7" s="257"/>
      <c r="E7" s="258"/>
      <c r="F7" s="259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1"/>
      <c r="S7" s="262" t="s">
        <v>8</v>
      </c>
      <c r="T7" s="257"/>
      <c r="U7" s="258"/>
      <c r="V7" s="263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5"/>
    </row>
    <row r="8" spans="1:36" ht="14.25" customHeight="1">
      <c r="A8" s="40"/>
      <c r="B8" s="253"/>
      <c r="C8" s="266" t="s">
        <v>6</v>
      </c>
      <c r="D8" s="129"/>
      <c r="E8" s="267"/>
      <c r="F8" s="75" t="s">
        <v>18</v>
      </c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30"/>
      <c r="S8" s="128" t="s">
        <v>9</v>
      </c>
      <c r="T8" s="129"/>
      <c r="U8" s="267"/>
      <c r="V8" s="269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1"/>
    </row>
    <row r="9" spans="1:36" ht="18" customHeight="1">
      <c r="A9" s="40"/>
      <c r="B9" s="254"/>
      <c r="C9" s="268"/>
      <c r="D9" s="132"/>
      <c r="E9" s="169"/>
      <c r="F9" s="275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7"/>
      <c r="S9" s="131"/>
      <c r="T9" s="132"/>
      <c r="U9" s="169"/>
      <c r="V9" s="272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4"/>
    </row>
    <row r="10" spans="1:36" ht="30" customHeight="1" thickBot="1">
      <c r="A10" s="40"/>
      <c r="B10" s="255"/>
      <c r="C10" s="243" t="s">
        <v>27</v>
      </c>
      <c r="D10" s="244"/>
      <c r="E10" s="245"/>
      <c r="F10" s="246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8"/>
      <c r="S10" s="249" t="s">
        <v>7</v>
      </c>
      <c r="T10" s="244"/>
      <c r="U10" s="245"/>
      <c r="V10" s="246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50"/>
    </row>
    <row r="11" spans="1:36" ht="17.25" customHeight="1" thickTop="1" thickBot="1">
      <c r="A11" s="40"/>
      <c r="B11" s="71" t="s">
        <v>49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17"/>
      <c r="T11" s="17"/>
      <c r="U11" s="17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</row>
    <row r="12" spans="1:36" ht="30" customHeight="1" thickTop="1">
      <c r="A12" s="11"/>
      <c r="B12" s="252" t="s">
        <v>26</v>
      </c>
      <c r="C12" s="256" t="s">
        <v>5</v>
      </c>
      <c r="D12" s="257"/>
      <c r="E12" s="258"/>
      <c r="F12" s="259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1"/>
      <c r="S12" s="262" t="s">
        <v>8</v>
      </c>
      <c r="T12" s="257"/>
      <c r="U12" s="258"/>
      <c r="V12" s="263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5"/>
    </row>
    <row r="13" spans="1:36" ht="15" customHeight="1">
      <c r="A13" s="11"/>
      <c r="B13" s="253"/>
      <c r="C13" s="266" t="s">
        <v>6</v>
      </c>
      <c r="D13" s="129"/>
      <c r="E13" s="267"/>
      <c r="F13" s="75" t="s">
        <v>18</v>
      </c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30"/>
      <c r="S13" s="128" t="s">
        <v>9</v>
      </c>
      <c r="T13" s="129"/>
      <c r="U13" s="267"/>
      <c r="V13" s="269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0"/>
      <c r="AI13" s="271"/>
    </row>
    <row r="14" spans="1:36" ht="18" customHeight="1">
      <c r="A14" s="11"/>
      <c r="B14" s="254"/>
      <c r="C14" s="268"/>
      <c r="D14" s="132"/>
      <c r="E14" s="169"/>
      <c r="F14" s="275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7"/>
      <c r="S14" s="131"/>
      <c r="T14" s="132"/>
      <c r="U14" s="169"/>
      <c r="V14" s="272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  <c r="AH14" s="273"/>
      <c r="AI14" s="274"/>
    </row>
    <row r="15" spans="1:36" ht="32.25" customHeight="1" thickBot="1">
      <c r="A15" s="11"/>
      <c r="B15" s="255"/>
      <c r="C15" s="243" t="s">
        <v>27</v>
      </c>
      <c r="D15" s="244"/>
      <c r="E15" s="245"/>
      <c r="F15" s="246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8"/>
      <c r="S15" s="249" t="s">
        <v>7</v>
      </c>
      <c r="T15" s="244"/>
      <c r="U15" s="245"/>
      <c r="V15" s="246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50"/>
    </row>
    <row r="16" spans="1:36" ht="11.25" customHeight="1" thickTop="1" thickBot="1">
      <c r="A16" s="40"/>
      <c r="B16" s="2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87"/>
      <c r="T16" s="16"/>
      <c r="U16" s="16"/>
      <c r="V16" s="40"/>
      <c r="W16" s="40"/>
      <c r="X16" s="40"/>
      <c r="Y16" s="40"/>
      <c r="Z16" s="36"/>
      <c r="AA16" s="36"/>
      <c r="AB16" s="36"/>
      <c r="AC16" s="36"/>
      <c r="AD16" s="36"/>
      <c r="AE16" s="36"/>
      <c r="AF16" s="36"/>
      <c r="AG16" s="36"/>
      <c r="AH16" s="36"/>
      <c r="AI16" s="36"/>
    </row>
    <row r="17" spans="1:36" ht="19.5" thickTop="1">
      <c r="A17" s="91"/>
      <c r="B17" s="251" t="s">
        <v>37</v>
      </c>
      <c r="C17" s="201"/>
      <c r="D17" s="201"/>
      <c r="E17" s="201"/>
      <c r="F17" s="201"/>
      <c r="G17" s="202"/>
      <c r="H17" s="200" t="s">
        <v>10</v>
      </c>
      <c r="I17" s="202"/>
      <c r="J17" s="200" t="s">
        <v>14</v>
      </c>
      <c r="K17" s="201"/>
      <c r="L17" s="202"/>
      <c r="M17" s="200" t="s">
        <v>11</v>
      </c>
      <c r="N17" s="201"/>
      <c r="O17" s="202"/>
      <c r="P17" s="200" t="s">
        <v>12</v>
      </c>
      <c r="Q17" s="201"/>
      <c r="R17" s="202"/>
      <c r="S17" s="200" t="s">
        <v>13</v>
      </c>
      <c r="T17" s="201"/>
      <c r="U17" s="202"/>
      <c r="V17" s="203" t="s">
        <v>164</v>
      </c>
      <c r="W17" s="204"/>
      <c r="X17" s="205"/>
      <c r="Y17" s="200" t="s">
        <v>59</v>
      </c>
      <c r="Z17" s="201"/>
      <c r="AA17" s="206"/>
      <c r="AB17" s="207" t="s">
        <v>61</v>
      </c>
      <c r="AC17" s="208"/>
      <c r="AD17" s="208"/>
      <c r="AE17" s="209"/>
      <c r="AF17" s="230" t="s">
        <v>62</v>
      </c>
      <c r="AG17" s="208"/>
      <c r="AH17" s="208"/>
      <c r="AI17" s="209"/>
    </row>
    <row r="18" spans="1:36" ht="17.25" customHeight="1">
      <c r="A18" s="11"/>
      <c r="B18" s="81" t="s">
        <v>24</v>
      </c>
      <c r="C18" s="278" t="s">
        <v>50</v>
      </c>
      <c r="D18" s="278"/>
      <c r="E18" s="278"/>
      <c r="F18" s="278"/>
      <c r="G18" s="279"/>
      <c r="H18" s="149" t="s">
        <v>21</v>
      </c>
      <c r="I18" s="150"/>
      <c r="J18" s="194">
        <v>1350</v>
      </c>
      <c r="K18" s="195"/>
      <c r="L18" s="196"/>
      <c r="M18" s="197">
        <v>1200</v>
      </c>
      <c r="N18" s="198"/>
      <c r="O18" s="199"/>
      <c r="P18" s="197">
        <v>1250</v>
      </c>
      <c r="Q18" s="198"/>
      <c r="R18" s="199"/>
      <c r="S18" s="231" t="s">
        <v>32</v>
      </c>
      <c r="T18" s="232"/>
      <c r="U18" s="233"/>
      <c r="V18" s="237" t="s">
        <v>60</v>
      </c>
      <c r="W18" s="238"/>
      <c r="X18" s="239"/>
      <c r="Y18" s="218">
        <v>10</v>
      </c>
      <c r="Z18" s="219"/>
      <c r="AA18" s="220"/>
      <c r="AB18" s="224"/>
      <c r="AC18" s="225"/>
      <c r="AD18" s="225"/>
      <c r="AE18" s="226"/>
      <c r="AF18" s="102">
        <f>Y18*AB18</f>
        <v>0</v>
      </c>
      <c r="AG18" s="103"/>
      <c r="AH18" s="103"/>
      <c r="AI18" s="104"/>
    </row>
    <row r="19" spans="1:36" ht="17.25" customHeight="1">
      <c r="A19" s="11"/>
      <c r="B19" s="89"/>
      <c r="C19" s="210" t="s">
        <v>51</v>
      </c>
      <c r="D19" s="210"/>
      <c r="E19" s="210"/>
      <c r="F19" s="210"/>
      <c r="G19" s="211"/>
      <c r="H19" s="176" t="s">
        <v>22</v>
      </c>
      <c r="I19" s="177"/>
      <c r="J19" s="212">
        <v>1250</v>
      </c>
      <c r="K19" s="213"/>
      <c r="L19" s="214"/>
      <c r="M19" s="215">
        <v>1150</v>
      </c>
      <c r="N19" s="216"/>
      <c r="O19" s="217"/>
      <c r="P19" s="215">
        <v>1200</v>
      </c>
      <c r="Q19" s="216"/>
      <c r="R19" s="217"/>
      <c r="S19" s="234"/>
      <c r="T19" s="235"/>
      <c r="U19" s="236"/>
      <c r="V19" s="240"/>
      <c r="W19" s="241"/>
      <c r="X19" s="242"/>
      <c r="Y19" s="221"/>
      <c r="Z19" s="222"/>
      <c r="AA19" s="223"/>
      <c r="AB19" s="227"/>
      <c r="AC19" s="228"/>
      <c r="AD19" s="228"/>
      <c r="AE19" s="229"/>
      <c r="AF19" s="105"/>
      <c r="AG19" s="106"/>
      <c r="AH19" s="106"/>
      <c r="AI19" s="107"/>
    </row>
    <row r="20" spans="1:36" ht="17.25" customHeight="1">
      <c r="A20" s="11"/>
      <c r="B20" s="30" t="s">
        <v>28</v>
      </c>
      <c r="C20" s="147"/>
      <c r="D20" s="147"/>
      <c r="E20" s="147"/>
      <c r="F20" s="147"/>
      <c r="G20" s="148"/>
      <c r="H20" s="149" t="s">
        <v>21</v>
      </c>
      <c r="I20" s="150"/>
      <c r="J20" s="185" t="str">
        <f>IFERROR(VLOOKUP($C$21,データ!B2:H55,2,FALSE)," ")</f>
        <v xml:space="preserve"> </v>
      </c>
      <c r="K20" s="186"/>
      <c r="L20" s="187"/>
      <c r="M20" s="185" t="str">
        <f>IFERROR(VLOOKUP($C$21,データ!B2:H55,3,FALSE)," ")</f>
        <v xml:space="preserve"> </v>
      </c>
      <c r="N20" s="186"/>
      <c r="O20" s="187"/>
      <c r="P20" s="185" t="str">
        <f>IFERROR(VLOOKUP($C$21,データ!B2:H55,4,FALSE)," ")</f>
        <v xml:space="preserve"> </v>
      </c>
      <c r="Q20" s="186"/>
      <c r="R20" s="187"/>
      <c r="S20" s="108"/>
      <c r="T20" s="109"/>
      <c r="U20" s="110"/>
      <c r="V20" s="114"/>
      <c r="W20" s="115"/>
      <c r="X20" s="116"/>
      <c r="Y20" s="120"/>
      <c r="Z20" s="121"/>
      <c r="AA20" s="122"/>
      <c r="AB20" s="126"/>
      <c r="AC20" s="103"/>
      <c r="AD20" s="103"/>
      <c r="AE20" s="104"/>
      <c r="AF20" s="102">
        <f t="shared" ref="AF20" si="0">Y20*AB20</f>
        <v>0</v>
      </c>
      <c r="AG20" s="103"/>
      <c r="AH20" s="103"/>
      <c r="AI20" s="104"/>
    </row>
    <row r="21" spans="1:36" ht="17.25" customHeight="1">
      <c r="A21" s="11"/>
      <c r="B21" s="88"/>
      <c r="C21" s="140"/>
      <c r="D21" s="140"/>
      <c r="E21" s="140"/>
      <c r="F21" s="140"/>
      <c r="G21" s="141"/>
      <c r="H21" s="176" t="s">
        <v>22</v>
      </c>
      <c r="I21" s="177"/>
      <c r="J21" s="188" t="str">
        <f>IFERROR(VLOOKUP($C$21,データ!B2:H55,5,FALSE)," ")</f>
        <v xml:space="preserve"> </v>
      </c>
      <c r="K21" s="189"/>
      <c r="L21" s="190"/>
      <c r="M21" s="191" t="str">
        <f>IFERROR(VLOOKUP($C$21,データ!B2:H55,6,FALSE)," ")</f>
        <v xml:space="preserve"> </v>
      </c>
      <c r="N21" s="192"/>
      <c r="O21" s="193"/>
      <c r="P21" s="191" t="str">
        <f>IFERROR(VLOOKUP($C$21,データ!B2:H55,7,FALSE)," ")</f>
        <v xml:space="preserve"> </v>
      </c>
      <c r="Q21" s="192"/>
      <c r="R21" s="193"/>
      <c r="S21" s="111"/>
      <c r="T21" s="112"/>
      <c r="U21" s="113"/>
      <c r="V21" s="117"/>
      <c r="W21" s="118"/>
      <c r="X21" s="119"/>
      <c r="Y21" s="123"/>
      <c r="Z21" s="124"/>
      <c r="AA21" s="125"/>
      <c r="AB21" s="127"/>
      <c r="AC21" s="106"/>
      <c r="AD21" s="106"/>
      <c r="AE21" s="107"/>
      <c r="AF21" s="105"/>
      <c r="AG21" s="106"/>
      <c r="AH21" s="106"/>
      <c r="AI21" s="107"/>
    </row>
    <row r="22" spans="1:36" ht="17.25" customHeight="1">
      <c r="A22" s="11"/>
      <c r="B22" s="30" t="s">
        <v>29</v>
      </c>
      <c r="C22" s="147"/>
      <c r="D22" s="147"/>
      <c r="E22" s="147"/>
      <c r="F22" s="147"/>
      <c r="G22" s="148"/>
      <c r="H22" s="149" t="s">
        <v>21</v>
      </c>
      <c r="I22" s="150"/>
      <c r="J22" s="185" t="str">
        <f>IFERROR(VLOOKUP($C$23,データ!B2:H55,2,FALSE)," ")</f>
        <v xml:space="preserve"> </v>
      </c>
      <c r="K22" s="186"/>
      <c r="L22" s="187"/>
      <c r="M22" s="151" t="str">
        <f>IFERROR(VLOOKUP($C$23,データ!B2:H55,3,FALSE)," ")</f>
        <v xml:space="preserve"> </v>
      </c>
      <c r="N22" s="152"/>
      <c r="O22" s="153"/>
      <c r="P22" s="151" t="str">
        <f>IFERROR(VLOOKUP($C$23,データ!B2:H55,4,FALSE)," ")</f>
        <v xml:space="preserve"> </v>
      </c>
      <c r="Q22" s="152"/>
      <c r="R22" s="153"/>
      <c r="S22" s="108"/>
      <c r="T22" s="109"/>
      <c r="U22" s="110"/>
      <c r="V22" s="114"/>
      <c r="W22" s="115"/>
      <c r="X22" s="116"/>
      <c r="Y22" s="128"/>
      <c r="Z22" s="129"/>
      <c r="AA22" s="130"/>
      <c r="AB22" s="126"/>
      <c r="AC22" s="103"/>
      <c r="AD22" s="103"/>
      <c r="AE22" s="104"/>
      <c r="AF22" s="102">
        <f t="shared" ref="AF22" si="1">Y22*AB22</f>
        <v>0</v>
      </c>
      <c r="AG22" s="103"/>
      <c r="AH22" s="103"/>
      <c r="AI22" s="104"/>
    </row>
    <row r="23" spans="1:36" ht="17.25" customHeight="1">
      <c r="A23" s="11"/>
      <c r="B23" s="88"/>
      <c r="C23" s="140"/>
      <c r="D23" s="140"/>
      <c r="E23" s="140"/>
      <c r="F23" s="140"/>
      <c r="G23" s="141"/>
      <c r="H23" s="176" t="s">
        <v>22</v>
      </c>
      <c r="I23" s="177"/>
      <c r="J23" s="178" t="str">
        <f>IFERROR(VLOOKUP($C$23,データ!B2:H55,5,FALSE)," ")</f>
        <v xml:space="preserve"> </v>
      </c>
      <c r="K23" s="179"/>
      <c r="L23" s="180"/>
      <c r="M23" s="178" t="str">
        <f>IFERROR(VLOOKUP($C$23,データ!B2:H55,6,FALSE)," ")</f>
        <v xml:space="preserve"> </v>
      </c>
      <c r="N23" s="179"/>
      <c r="O23" s="180"/>
      <c r="P23" s="178" t="str">
        <f>IFERROR(VLOOKUP($C$23,データ!B2:H55,7,FALSE)," ")</f>
        <v xml:space="preserve"> </v>
      </c>
      <c r="Q23" s="179"/>
      <c r="R23" s="180"/>
      <c r="S23" s="111"/>
      <c r="T23" s="112"/>
      <c r="U23" s="113"/>
      <c r="V23" s="117"/>
      <c r="W23" s="118"/>
      <c r="X23" s="119"/>
      <c r="Y23" s="131"/>
      <c r="Z23" s="132"/>
      <c r="AA23" s="133"/>
      <c r="AB23" s="127"/>
      <c r="AC23" s="106"/>
      <c r="AD23" s="106"/>
      <c r="AE23" s="107"/>
      <c r="AF23" s="105"/>
      <c r="AG23" s="106"/>
      <c r="AH23" s="106"/>
      <c r="AI23" s="107"/>
      <c r="AJ23" s="40"/>
    </row>
    <row r="24" spans="1:36" ht="17.25" customHeight="1">
      <c r="A24" s="11"/>
      <c r="B24" s="15" t="s">
        <v>30</v>
      </c>
      <c r="C24" s="147"/>
      <c r="D24" s="147"/>
      <c r="E24" s="147"/>
      <c r="F24" s="147"/>
      <c r="G24" s="148"/>
      <c r="H24" s="183" t="s">
        <v>21</v>
      </c>
      <c r="I24" s="184"/>
      <c r="J24" s="151" t="str">
        <f>IFERROR(VLOOKUP($C$25,データ!B2:H55,2,FALSE)," ")</f>
        <v xml:space="preserve"> </v>
      </c>
      <c r="K24" s="152"/>
      <c r="L24" s="153"/>
      <c r="M24" s="151" t="str">
        <f>IFERROR(VLOOKUP($C$25,データ!$B$2:$H$55,3,f),"")</f>
        <v/>
      </c>
      <c r="N24" s="152"/>
      <c r="O24" s="153"/>
      <c r="P24" s="151" t="str">
        <f>IFERROR(VLOOKUP($C$25,データ!B2:H55,4,f),"")</f>
        <v/>
      </c>
      <c r="Q24" s="152"/>
      <c r="R24" s="153"/>
      <c r="S24" s="108"/>
      <c r="T24" s="109"/>
      <c r="U24" s="110"/>
      <c r="V24" s="114"/>
      <c r="W24" s="115"/>
      <c r="X24" s="116"/>
      <c r="Y24" s="128"/>
      <c r="Z24" s="129"/>
      <c r="AA24" s="130"/>
      <c r="AB24" s="126"/>
      <c r="AC24" s="103"/>
      <c r="AD24" s="103"/>
      <c r="AE24" s="104"/>
      <c r="AF24" s="102">
        <f t="shared" ref="AF24" si="2">Y24*AB24</f>
        <v>0</v>
      </c>
      <c r="AG24" s="103"/>
      <c r="AH24" s="103"/>
      <c r="AI24" s="104"/>
      <c r="AJ24" s="91"/>
    </row>
    <row r="25" spans="1:36" ht="17.25" customHeight="1">
      <c r="A25" s="11"/>
      <c r="B25" s="90"/>
      <c r="C25" s="140"/>
      <c r="D25" s="140"/>
      <c r="E25" s="140"/>
      <c r="F25" s="140"/>
      <c r="G25" s="141"/>
      <c r="H25" s="181" t="s">
        <v>22</v>
      </c>
      <c r="I25" s="182"/>
      <c r="J25" s="178" t="str">
        <f>IFERROR(VLOOKUP($C$25,データ!B2:H55,5,f),"")</f>
        <v/>
      </c>
      <c r="K25" s="179"/>
      <c r="L25" s="180"/>
      <c r="M25" s="178" t="str">
        <f>IFERROR(VLOOKUP($C$25,データ!B2:H55,6,f),"")</f>
        <v/>
      </c>
      <c r="N25" s="179"/>
      <c r="O25" s="180"/>
      <c r="P25" s="178" t="str">
        <f>IFERROR(VLOOKUP($C$25,データ!B2:H55,7,f),"")</f>
        <v/>
      </c>
      <c r="Q25" s="179"/>
      <c r="R25" s="180"/>
      <c r="S25" s="111"/>
      <c r="T25" s="112"/>
      <c r="U25" s="113"/>
      <c r="V25" s="117"/>
      <c r="W25" s="118"/>
      <c r="X25" s="119"/>
      <c r="Y25" s="131"/>
      <c r="Z25" s="132"/>
      <c r="AA25" s="133"/>
      <c r="AB25" s="127"/>
      <c r="AC25" s="106"/>
      <c r="AD25" s="106"/>
      <c r="AE25" s="107"/>
      <c r="AF25" s="105"/>
      <c r="AG25" s="106"/>
      <c r="AH25" s="106"/>
      <c r="AI25" s="107"/>
    </row>
    <row r="26" spans="1:36" ht="17.25" customHeight="1">
      <c r="A26" s="11"/>
      <c r="B26" s="15" t="s">
        <v>31</v>
      </c>
      <c r="C26" s="147"/>
      <c r="D26" s="147"/>
      <c r="E26" s="147"/>
      <c r="F26" s="147"/>
      <c r="G26" s="148"/>
      <c r="H26" s="149" t="s">
        <v>21</v>
      </c>
      <c r="I26" s="150"/>
      <c r="J26" s="151" t="str">
        <f>IFERROR(VLOOKUP($C$27,データ!B2:H55,2,FALSE)," ")</f>
        <v xml:space="preserve"> </v>
      </c>
      <c r="K26" s="152"/>
      <c r="L26" s="153"/>
      <c r="M26" s="151" t="str">
        <f>IFERROR(VLOOKUP($C$27,データ!B2:H55,3,FALSE)," ")</f>
        <v xml:space="preserve"> </v>
      </c>
      <c r="N26" s="152"/>
      <c r="O26" s="153"/>
      <c r="P26" s="151" t="str">
        <f>IFERROR(VLOOKUP($C$27,データ!B2:H55,4,FALSE)," ")</f>
        <v xml:space="preserve"> </v>
      </c>
      <c r="Q26" s="152"/>
      <c r="R26" s="153"/>
      <c r="S26" s="108"/>
      <c r="T26" s="109"/>
      <c r="U26" s="110"/>
      <c r="V26" s="114"/>
      <c r="W26" s="115"/>
      <c r="X26" s="116"/>
      <c r="Y26" s="128"/>
      <c r="Z26" s="129"/>
      <c r="AA26" s="130"/>
      <c r="AB26" s="126"/>
      <c r="AC26" s="103"/>
      <c r="AD26" s="103"/>
      <c r="AE26" s="104"/>
      <c r="AF26" s="102">
        <f t="shared" ref="AF26" si="3">Y26*AB26</f>
        <v>0</v>
      </c>
      <c r="AG26" s="103"/>
      <c r="AH26" s="103"/>
      <c r="AI26" s="104"/>
    </row>
    <row r="27" spans="1:36" ht="17.25" customHeight="1" thickBot="1">
      <c r="A27" s="91"/>
      <c r="B27" s="31"/>
      <c r="C27" s="140"/>
      <c r="D27" s="140"/>
      <c r="E27" s="140"/>
      <c r="F27" s="140"/>
      <c r="G27" s="141"/>
      <c r="H27" s="142" t="s">
        <v>22</v>
      </c>
      <c r="I27" s="143"/>
      <c r="J27" s="144" t="str">
        <f>IFERROR(VLOOKUP($C$27,データ!B2:H55,5,FALSE)," ")</f>
        <v xml:space="preserve"> </v>
      </c>
      <c r="K27" s="145"/>
      <c r="L27" s="146"/>
      <c r="M27" s="144" t="str">
        <f>IFERROR(VLOOKUP($C$27,データ!B2:H55,6,FALSE)," ")</f>
        <v xml:space="preserve"> </v>
      </c>
      <c r="N27" s="145"/>
      <c r="O27" s="146"/>
      <c r="P27" s="144" t="str">
        <f>IFERROR(VLOOKUP($C$27,データ!B2:H55,7,FALSE)," ")</f>
        <v xml:space="preserve"> </v>
      </c>
      <c r="Q27" s="145"/>
      <c r="R27" s="146"/>
      <c r="S27" s="111"/>
      <c r="T27" s="112"/>
      <c r="U27" s="113"/>
      <c r="V27" s="117"/>
      <c r="W27" s="118"/>
      <c r="X27" s="119"/>
      <c r="Y27" s="163"/>
      <c r="Z27" s="164"/>
      <c r="AA27" s="165"/>
      <c r="AB27" s="127"/>
      <c r="AC27" s="106"/>
      <c r="AD27" s="106"/>
      <c r="AE27" s="107"/>
      <c r="AF27" s="105"/>
      <c r="AG27" s="106"/>
      <c r="AH27" s="106"/>
      <c r="AI27" s="107"/>
    </row>
    <row r="28" spans="1:36" ht="15" customHeight="1" thickTop="1">
      <c r="A28" s="91"/>
      <c r="B28" s="166" t="s">
        <v>58</v>
      </c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8"/>
      <c r="AB28" s="170"/>
      <c r="AC28" s="171"/>
      <c r="AD28" s="171"/>
      <c r="AE28" s="171"/>
      <c r="AF28" s="171"/>
      <c r="AG28" s="171"/>
      <c r="AH28" s="171"/>
      <c r="AI28" s="172"/>
    </row>
    <row r="29" spans="1:36" ht="15" customHeight="1">
      <c r="A29" s="91"/>
      <c r="B29" s="131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69"/>
      <c r="AB29" s="173"/>
      <c r="AC29" s="174"/>
      <c r="AD29" s="174"/>
      <c r="AE29" s="174"/>
      <c r="AF29" s="174"/>
      <c r="AG29" s="174"/>
      <c r="AH29" s="174"/>
      <c r="AI29" s="175"/>
    </row>
    <row r="30" spans="1:36" ht="8.25" customHeight="1">
      <c r="A30" s="40"/>
      <c r="AC30" s="40"/>
      <c r="AD30" s="91"/>
      <c r="AI30" s="40"/>
      <c r="AJ30" s="40"/>
    </row>
    <row r="31" spans="1:36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39" t="s">
        <v>17</v>
      </c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7"/>
      <c r="AJ31" s="40"/>
    </row>
    <row r="32" spans="1:36" ht="25.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134">
        <f>SUM(AF18:AI27,AB28)</f>
        <v>0</v>
      </c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6"/>
      <c r="AJ32" s="40"/>
    </row>
    <row r="33" spans="1:40" ht="9" customHeight="1" thickBot="1">
      <c r="A33" s="40"/>
      <c r="R33" s="40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40"/>
      <c r="AI33" s="40"/>
      <c r="AJ33" s="40"/>
      <c r="AK33" s="40"/>
    </row>
    <row r="34" spans="1:40" ht="19.5" thickTop="1">
      <c r="A34" s="40"/>
      <c r="B34" s="40"/>
      <c r="S34" s="154" t="s">
        <v>23</v>
      </c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6"/>
      <c r="AJ34" s="86"/>
      <c r="AK34" s="40"/>
    </row>
    <row r="35" spans="1:40" ht="18.75" customHeight="1">
      <c r="A35" s="40"/>
      <c r="B35" s="40"/>
      <c r="S35" s="157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9"/>
      <c r="AJ35" s="78"/>
      <c r="AK35" s="40"/>
    </row>
    <row r="36" spans="1:40">
      <c r="A36" s="40"/>
      <c r="B36" s="40"/>
      <c r="S36" s="157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9"/>
      <c r="AJ36" s="78"/>
      <c r="AK36" s="40"/>
    </row>
    <row r="37" spans="1:40" ht="18.75" customHeight="1" thickBot="1">
      <c r="A37" s="40"/>
      <c r="B37" s="40"/>
      <c r="S37" s="160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2"/>
      <c r="AJ37" s="78"/>
      <c r="AK37" s="40"/>
    </row>
    <row r="38" spans="1:40" ht="21.75" customHeight="1" thickTop="1">
      <c r="A38" s="40"/>
      <c r="B38" s="40"/>
      <c r="R38" s="40"/>
      <c r="S38" s="76"/>
      <c r="AC38" s="76"/>
      <c r="AI38" s="76"/>
      <c r="AJ38" s="40"/>
      <c r="AK38" s="40"/>
    </row>
    <row r="39" spans="1:40" ht="21.75" customHeight="1">
      <c r="A39" s="40"/>
      <c r="B39" s="40"/>
      <c r="R39" s="40"/>
      <c r="S39" s="40"/>
      <c r="W39" s="9"/>
      <c r="X39" s="10"/>
      <c r="AB39" s="9"/>
      <c r="AC39" s="18"/>
      <c r="AI39" s="40"/>
      <c r="AJ39" s="40"/>
    </row>
    <row r="40" spans="1:40" ht="21.75" customHeight="1">
      <c r="R40" s="40"/>
      <c r="S40" s="40"/>
      <c r="T40" s="40"/>
      <c r="U40" s="40"/>
      <c r="V40" s="40"/>
      <c r="W40" s="18"/>
      <c r="X40" s="18"/>
      <c r="Y40" s="40"/>
      <c r="Z40" s="40"/>
      <c r="AA40" s="40"/>
      <c r="AB40" s="18"/>
      <c r="AC40" s="18"/>
      <c r="AI40" s="40"/>
      <c r="AJ40" s="40"/>
    </row>
    <row r="41" spans="1:40">
      <c r="S41" s="40"/>
      <c r="AI41" s="40"/>
      <c r="AJ41" s="40"/>
    </row>
    <row r="42" spans="1:40" ht="17.25" customHeight="1">
      <c r="B42" s="137" t="s">
        <v>50</v>
      </c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</row>
    <row r="43" spans="1:40" ht="6.75" customHeight="1"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6"/>
    </row>
    <row r="44" spans="1:40" ht="16.5" customHeight="1">
      <c r="A44" s="41"/>
      <c r="B44" s="41"/>
      <c r="C44" s="41"/>
      <c r="D44" s="41"/>
      <c r="E44" s="139" t="s">
        <v>41</v>
      </c>
      <c r="F44" s="139"/>
      <c r="G44" s="139"/>
      <c r="H44" s="139"/>
      <c r="I44" s="139"/>
      <c r="J44" s="139"/>
      <c r="K44" s="51"/>
      <c r="L44" s="52" t="s">
        <v>44</v>
      </c>
      <c r="M44" s="49"/>
      <c r="N44" s="43"/>
      <c r="O44" s="41"/>
      <c r="P44" s="41"/>
      <c r="Q44" s="41"/>
      <c r="R44" s="41"/>
      <c r="S44" s="41"/>
      <c r="T44" s="44"/>
      <c r="U44" s="44"/>
      <c r="V44" s="44"/>
      <c r="W44" s="50" t="s">
        <v>45</v>
      </c>
      <c r="X44" s="50"/>
      <c r="Y44" s="44"/>
      <c r="Z44" s="44"/>
      <c r="AA44" s="45"/>
      <c r="AB44" s="44"/>
      <c r="AC44" s="44"/>
      <c r="AD44" s="44"/>
      <c r="AE44" s="44"/>
      <c r="AF44" s="44"/>
      <c r="AG44" s="44"/>
      <c r="AH44" s="44"/>
      <c r="AI44" s="44"/>
      <c r="AJ44" s="6"/>
    </row>
    <row r="45" spans="1:40" ht="16.5" customHeight="1">
      <c r="A45" s="41"/>
      <c r="B45" s="41"/>
      <c r="C45" s="41"/>
      <c r="D45" s="41"/>
      <c r="E45" s="139"/>
      <c r="F45" s="139"/>
      <c r="G45" s="139"/>
      <c r="H45" s="139"/>
      <c r="I45" s="139"/>
      <c r="J45" s="139"/>
      <c r="K45" s="51"/>
      <c r="L45" s="51"/>
      <c r="M45" s="49" t="s">
        <v>52</v>
      </c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9"/>
      <c r="Y45" s="49" t="s">
        <v>43</v>
      </c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8"/>
    </row>
    <row r="133" spans="2:2">
      <c r="B133" s="15" t="s">
        <v>70</v>
      </c>
    </row>
    <row r="134" spans="2:2">
      <c r="B134" s="15" t="s">
        <v>63</v>
      </c>
    </row>
    <row r="135" spans="2:2">
      <c r="B135" s="15" t="s">
        <v>64</v>
      </c>
    </row>
    <row r="136" spans="2:2">
      <c r="B136" s="15" t="s">
        <v>65</v>
      </c>
    </row>
    <row r="137" spans="2:2">
      <c r="B137" s="15" t="s">
        <v>66</v>
      </c>
    </row>
    <row r="138" spans="2:2">
      <c r="B138" s="15" t="s">
        <v>67</v>
      </c>
    </row>
    <row r="139" spans="2:2">
      <c r="B139" s="15" t="s">
        <v>68</v>
      </c>
    </row>
    <row r="140" spans="2:2">
      <c r="B140" s="15" t="s">
        <v>69</v>
      </c>
    </row>
  </sheetData>
  <mergeCells count="125">
    <mergeCell ref="A1:AI1"/>
    <mergeCell ref="M3:T3"/>
    <mergeCell ref="Z3:AB3"/>
    <mergeCell ref="AD3:AE3"/>
    <mergeCell ref="AG3:AH3"/>
    <mergeCell ref="B7:B10"/>
    <mergeCell ref="C7:E7"/>
    <mergeCell ref="F7:R7"/>
    <mergeCell ref="S7:U7"/>
    <mergeCell ref="V7:AI7"/>
    <mergeCell ref="C8:E9"/>
    <mergeCell ref="G8:R8"/>
    <mergeCell ref="S8:U9"/>
    <mergeCell ref="V8:AI9"/>
    <mergeCell ref="F9:R9"/>
    <mergeCell ref="C10:E10"/>
    <mergeCell ref="F10:R10"/>
    <mergeCell ref="S10:U10"/>
    <mergeCell ref="V10:AI10"/>
    <mergeCell ref="AF17:AI17"/>
    <mergeCell ref="S18:U19"/>
    <mergeCell ref="V18:X19"/>
    <mergeCell ref="C15:E15"/>
    <mergeCell ref="F15:R15"/>
    <mergeCell ref="S15:U15"/>
    <mergeCell ref="V15:AI15"/>
    <mergeCell ref="B17:G17"/>
    <mergeCell ref="H17:I17"/>
    <mergeCell ref="J17:L17"/>
    <mergeCell ref="M17:O17"/>
    <mergeCell ref="P17:R17"/>
    <mergeCell ref="B12:B15"/>
    <mergeCell ref="C12:E12"/>
    <mergeCell ref="F12:R12"/>
    <mergeCell ref="S12:U12"/>
    <mergeCell ref="V12:AI12"/>
    <mergeCell ref="C13:E14"/>
    <mergeCell ref="G13:R13"/>
    <mergeCell ref="S13:U14"/>
    <mergeCell ref="V13:AI14"/>
    <mergeCell ref="F14:R14"/>
    <mergeCell ref="C18:G18"/>
    <mergeCell ref="H18:I18"/>
    <mergeCell ref="J18:L18"/>
    <mergeCell ref="M18:O18"/>
    <mergeCell ref="P18:R18"/>
    <mergeCell ref="S17:U17"/>
    <mergeCell ref="V17:X17"/>
    <mergeCell ref="Y17:AA17"/>
    <mergeCell ref="AB17:AE17"/>
    <mergeCell ref="C20:G20"/>
    <mergeCell ref="H20:I20"/>
    <mergeCell ref="J20:L20"/>
    <mergeCell ref="M20:O20"/>
    <mergeCell ref="P20:R20"/>
    <mergeCell ref="C19:G19"/>
    <mergeCell ref="H19:I19"/>
    <mergeCell ref="J19:L19"/>
    <mergeCell ref="M19:O19"/>
    <mergeCell ref="P19:R19"/>
    <mergeCell ref="Y18:AA19"/>
    <mergeCell ref="AB18:AE19"/>
    <mergeCell ref="C22:G22"/>
    <mergeCell ref="H22:I22"/>
    <mergeCell ref="J22:L22"/>
    <mergeCell ref="M22:O22"/>
    <mergeCell ref="P22:R22"/>
    <mergeCell ref="C21:G21"/>
    <mergeCell ref="H21:I21"/>
    <mergeCell ref="J21:L21"/>
    <mergeCell ref="M21:O21"/>
    <mergeCell ref="P21:R21"/>
    <mergeCell ref="V24:X25"/>
    <mergeCell ref="Y24:AA25"/>
    <mergeCell ref="AB24:AE25"/>
    <mergeCell ref="AF24:AI25"/>
    <mergeCell ref="C23:G23"/>
    <mergeCell ref="H23:I23"/>
    <mergeCell ref="J23:L23"/>
    <mergeCell ref="M23:O23"/>
    <mergeCell ref="P23:R23"/>
    <mergeCell ref="C25:G25"/>
    <mergeCell ref="H25:I25"/>
    <mergeCell ref="J25:L25"/>
    <mergeCell ref="M25:O25"/>
    <mergeCell ref="P25:R25"/>
    <mergeCell ref="C24:G24"/>
    <mergeCell ref="H24:I24"/>
    <mergeCell ref="J24:L24"/>
    <mergeCell ref="M24:O24"/>
    <mergeCell ref="P24:R24"/>
    <mergeCell ref="S24:U25"/>
    <mergeCell ref="S32:AI32"/>
    <mergeCell ref="B42:O42"/>
    <mergeCell ref="E44:J45"/>
    <mergeCell ref="C27:G27"/>
    <mergeCell ref="H27:I27"/>
    <mergeCell ref="J27:L27"/>
    <mergeCell ref="M27:O27"/>
    <mergeCell ref="P27:R27"/>
    <mergeCell ref="C26:G26"/>
    <mergeCell ref="H26:I26"/>
    <mergeCell ref="J26:L26"/>
    <mergeCell ref="M26:O26"/>
    <mergeCell ref="P26:R26"/>
    <mergeCell ref="S34:AI34"/>
    <mergeCell ref="S35:AI37"/>
    <mergeCell ref="S26:U27"/>
    <mergeCell ref="V26:X27"/>
    <mergeCell ref="Y26:AA27"/>
    <mergeCell ref="AB26:AE27"/>
    <mergeCell ref="AF26:AI27"/>
    <mergeCell ref="B28:AA29"/>
    <mergeCell ref="AB28:AI29"/>
    <mergeCell ref="AF18:AI19"/>
    <mergeCell ref="S20:U21"/>
    <mergeCell ref="V20:X21"/>
    <mergeCell ref="Y20:AA21"/>
    <mergeCell ref="AB20:AE21"/>
    <mergeCell ref="AF20:AI21"/>
    <mergeCell ref="S22:U23"/>
    <mergeCell ref="V22:X23"/>
    <mergeCell ref="Y22:AA23"/>
    <mergeCell ref="AB22:AE23"/>
    <mergeCell ref="AF22:AI23"/>
  </mergeCells>
  <phoneticPr fontId="1"/>
  <dataValidations count="4">
    <dataValidation type="list" allowBlank="1" showInputMessage="1" sqref="C20:G20 C22:G22 C24:G24 C26:G26" xr:uid="{00000000-0002-0000-0000-000000000000}">
      <formula1>メニュー2</formula1>
    </dataValidation>
    <dataValidation type="list" allowBlank="1" showInputMessage="1" sqref="S20:U27" xr:uid="{00000000-0002-0000-0000-000001000000}">
      <formula1>"500kg,1000kg,2000kg"</formula1>
    </dataValidation>
    <dataValidation type="list" allowBlank="1" showInputMessage="1" sqref="C21:G21 C23:G23 C25:G25 C27:G27" xr:uid="{00000000-0002-0000-0000-000002000000}">
      <formula1>INDIRECT(C20)</formula1>
    </dataValidation>
    <dataValidation type="list" allowBlank="1" showInputMessage="1" sqref="V20:X27" xr:uid="{00000000-0002-0000-0000-000003000000}">
      <formula1>"青,赤"</formula1>
    </dataValidation>
  </dataValidations>
  <pageMargins left="0.39370078740157483" right="0.39370078740157483" top="0.23622047244094491" bottom="0.15748031496062992" header="0.19685039370078741" footer="0.19685039370078741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6"/>
  <sheetViews>
    <sheetView showGridLines="0" showZeros="0" view="pageBreakPreview" zoomScaleNormal="100" zoomScaleSheetLayoutView="100" zoomScalePageLayoutView="130" workbookViewId="0">
      <selection activeCell="Z3" sqref="Z3:AB3"/>
    </sheetView>
  </sheetViews>
  <sheetFormatPr defaultRowHeight="18.75"/>
  <cols>
    <col min="1" max="1" width="1.5" style="15" customWidth="1"/>
    <col min="2" max="2" width="3" style="15" customWidth="1"/>
    <col min="3" max="3" width="3.25" style="15" customWidth="1"/>
    <col min="4" max="7" width="2.375" style="15" customWidth="1"/>
    <col min="8" max="8" width="2.625" style="15" customWidth="1"/>
    <col min="9" max="9" width="2.375" style="15" customWidth="1"/>
    <col min="10" max="10" width="3" style="15" customWidth="1"/>
    <col min="11" max="14" width="2.375" style="15" customWidth="1"/>
    <col min="15" max="15" width="3" style="15" customWidth="1"/>
    <col min="16" max="17" width="2.375" style="15" customWidth="1"/>
    <col min="18" max="18" width="3.375" style="15" customWidth="1"/>
    <col min="19" max="19" width="2.375" style="15" customWidth="1"/>
    <col min="20" max="20" width="3.125" style="15" customWidth="1"/>
    <col min="21" max="21" width="2.5" style="15" customWidth="1"/>
    <col min="22" max="24" width="1.875" style="15" customWidth="1"/>
    <col min="25" max="25" width="2.5" style="15" customWidth="1"/>
    <col min="26" max="28" width="1.875" style="15" customWidth="1"/>
    <col min="29" max="29" width="2.5" style="15" customWidth="1"/>
    <col min="30" max="30" width="3.875" style="15" customWidth="1"/>
    <col min="31" max="31" width="2.25" style="15" customWidth="1"/>
    <col min="32" max="33" width="1.875" style="15" customWidth="1"/>
    <col min="34" max="34" width="3.875" style="15" customWidth="1"/>
    <col min="35" max="35" width="3.125" style="15" customWidth="1"/>
    <col min="36" max="36" width="1" style="15" customWidth="1"/>
    <col min="37" max="16384" width="9" style="15"/>
  </cols>
  <sheetData>
    <row r="1" spans="1:36" ht="22.5" customHeight="1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</row>
    <row r="2" spans="1:36" ht="11.25" customHeight="1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ht="38.25" thickBot="1">
      <c r="B3" s="1" t="s">
        <v>25</v>
      </c>
      <c r="C3" s="42"/>
      <c r="D3" s="2"/>
      <c r="E3" s="3"/>
      <c r="F3" s="3"/>
      <c r="G3" s="3"/>
      <c r="H3" s="3"/>
      <c r="I3" s="13"/>
      <c r="J3" s="13"/>
      <c r="K3" s="13"/>
      <c r="L3" s="14"/>
      <c r="M3" s="281" t="s">
        <v>48</v>
      </c>
      <c r="N3" s="281"/>
      <c r="O3" s="281"/>
      <c r="P3" s="281"/>
      <c r="Q3" s="281"/>
      <c r="R3" s="281"/>
      <c r="S3" s="281"/>
      <c r="T3" s="281"/>
      <c r="V3" s="64" t="s">
        <v>47</v>
      </c>
      <c r="W3" s="57"/>
      <c r="X3" s="57"/>
      <c r="Y3" s="61"/>
      <c r="Z3" s="282"/>
      <c r="AA3" s="282"/>
      <c r="AB3" s="282"/>
      <c r="AC3" s="8" t="s">
        <v>1</v>
      </c>
      <c r="AD3" s="282"/>
      <c r="AE3" s="282"/>
      <c r="AF3" s="8" t="s">
        <v>2</v>
      </c>
      <c r="AG3" s="282"/>
      <c r="AH3" s="282"/>
      <c r="AI3" s="8" t="s">
        <v>3</v>
      </c>
      <c r="AJ3" s="59"/>
    </row>
    <row r="4" spans="1:36" ht="5.25" customHeight="1" thickTop="1">
      <c r="B4" s="25"/>
      <c r="C4" s="26"/>
      <c r="D4" s="32"/>
      <c r="E4" s="33"/>
      <c r="F4" s="27"/>
      <c r="G4" s="27"/>
      <c r="H4" s="27"/>
      <c r="I4" s="59"/>
      <c r="J4" s="59"/>
      <c r="K4" s="59"/>
      <c r="L4" s="20"/>
      <c r="V4" s="20"/>
      <c r="W4" s="59"/>
      <c r="X4" s="59"/>
      <c r="Y4" s="20"/>
      <c r="Z4" s="20"/>
      <c r="AA4" s="20"/>
      <c r="AB4" s="20"/>
      <c r="AC4" s="28"/>
      <c r="AD4" s="59"/>
      <c r="AE4" s="59"/>
      <c r="AF4" s="28"/>
      <c r="AG4" s="59"/>
      <c r="AH4" s="59"/>
      <c r="AI4" s="28"/>
      <c r="AJ4" s="59"/>
    </row>
    <row r="5" spans="1:36" ht="15" customHeight="1" thickBot="1">
      <c r="B5" s="47"/>
      <c r="D5" s="76"/>
      <c r="E5" s="76"/>
      <c r="J5" s="12"/>
      <c r="V5" s="288" t="s">
        <v>53</v>
      </c>
      <c r="W5" s="289"/>
      <c r="X5" s="289"/>
      <c r="Y5" s="289"/>
      <c r="Z5" s="73"/>
      <c r="AA5" s="73"/>
      <c r="AB5" s="73"/>
      <c r="AC5" s="164"/>
      <c r="AD5" s="164"/>
      <c r="AE5" s="164"/>
      <c r="AF5" s="164"/>
      <c r="AG5" s="164"/>
      <c r="AH5" s="164"/>
      <c r="AI5" s="164"/>
    </row>
    <row r="6" spans="1:36" ht="5.25" customHeight="1" thickTop="1">
      <c r="B6" s="25"/>
      <c r="C6" s="26"/>
      <c r="D6" s="26"/>
      <c r="E6" s="27"/>
      <c r="F6" s="27"/>
      <c r="G6" s="27"/>
      <c r="H6" s="27"/>
      <c r="I6" s="76"/>
      <c r="J6" s="76"/>
      <c r="K6" s="76"/>
      <c r="L6" s="20"/>
      <c r="V6" s="20"/>
      <c r="W6" s="76"/>
      <c r="X6" s="76"/>
      <c r="Y6" s="20"/>
      <c r="Z6" s="20"/>
      <c r="AA6" s="20"/>
      <c r="AB6" s="20"/>
      <c r="AC6" s="28"/>
      <c r="AD6" s="76"/>
      <c r="AE6" s="76"/>
      <c r="AF6" s="28"/>
      <c r="AG6" s="76"/>
      <c r="AH6" s="76"/>
      <c r="AI6" s="28"/>
      <c r="AJ6" s="76"/>
    </row>
    <row r="7" spans="1:36" ht="30" customHeight="1">
      <c r="A7" s="59"/>
      <c r="B7" s="284"/>
      <c r="C7" s="285"/>
      <c r="D7" s="285"/>
      <c r="E7" s="285"/>
      <c r="F7" s="286" t="s">
        <v>57</v>
      </c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5"/>
      <c r="T7" s="285"/>
      <c r="U7" s="285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</row>
    <row r="8" spans="1:36" ht="14.25" customHeight="1">
      <c r="A8" s="59"/>
      <c r="B8" s="284"/>
      <c r="C8" s="285"/>
      <c r="D8" s="285"/>
      <c r="E8" s="285"/>
      <c r="F8" s="69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5"/>
      <c r="T8" s="285"/>
      <c r="U8" s="285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</row>
    <row r="9" spans="1:36" ht="18" customHeight="1">
      <c r="A9" s="59"/>
      <c r="B9" s="284"/>
      <c r="C9" s="285"/>
      <c r="D9" s="285"/>
      <c r="E9" s="285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5"/>
      <c r="T9" s="285"/>
      <c r="U9" s="285"/>
      <c r="V9" s="287"/>
      <c r="W9" s="287"/>
      <c r="X9" s="287"/>
      <c r="Y9" s="287"/>
      <c r="Z9" s="287"/>
      <c r="AA9" s="287"/>
      <c r="AB9" s="287"/>
      <c r="AC9" s="287"/>
      <c r="AD9" s="287"/>
      <c r="AE9" s="287"/>
      <c r="AF9" s="287"/>
      <c r="AG9" s="287"/>
      <c r="AH9" s="287"/>
      <c r="AI9" s="287"/>
    </row>
    <row r="10" spans="1:36" ht="30" customHeight="1">
      <c r="A10" s="59"/>
      <c r="B10" s="284"/>
      <c r="C10" s="285"/>
      <c r="D10" s="285"/>
      <c r="E10" s="285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5"/>
      <c r="T10" s="285"/>
      <c r="U10" s="285"/>
      <c r="V10" s="286" t="s">
        <v>56</v>
      </c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6"/>
    </row>
    <row r="11" spans="1:36" ht="17.25" customHeight="1">
      <c r="A11" s="59"/>
      <c r="B11" s="4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5"/>
      <c r="T11" s="65"/>
      <c r="U11" s="65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</row>
    <row r="12" spans="1:36" ht="30" customHeight="1">
      <c r="A12" s="59"/>
      <c r="B12" s="284"/>
      <c r="C12" s="285"/>
      <c r="D12" s="285"/>
      <c r="E12" s="285"/>
      <c r="F12" s="286" t="s">
        <v>57</v>
      </c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5"/>
      <c r="T12" s="285"/>
      <c r="U12" s="285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</row>
    <row r="13" spans="1:36" ht="15" customHeight="1">
      <c r="A13" s="59"/>
      <c r="B13" s="284"/>
      <c r="C13" s="285"/>
      <c r="D13" s="285"/>
      <c r="E13" s="285"/>
      <c r="F13" s="69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5"/>
      <c r="T13" s="285"/>
      <c r="U13" s="285"/>
      <c r="V13" s="287"/>
      <c r="W13" s="287"/>
      <c r="X13" s="287"/>
      <c r="Y13" s="287"/>
      <c r="Z13" s="287"/>
      <c r="AA13" s="287"/>
      <c r="AB13" s="287"/>
      <c r="AC13" s="287"/>
      <c r="AD13" s="287"/>
      <c r="AE13" s="287"/>
      <c r="AF13" s="287"/>
      <c r="AG13" s="287"/>
      <c r="AH13" s="287"/>
      <c r="AI13" s="287"/>
    </row>
    <row r="14" spans="1:36" ht="18" customHeight="1">
      <c r="A14" s="59"/>
      <c r="B14" s="284"/>
      <c r="C14" s="285"/>
      <c r="D14" s="285"/>
      <c r="E14" s="285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5"/>
      <c r="T14" s="285"/>
      <c r="U14" s="285"/>
      <c r="V14" s="287"/>
      <c r="W14" s="287"/>
      <c r="X14" s="287"/>
      <c r="Y14" s="287"/>
      <c r="Z14" s="287"/>
      <c r="AA14" s="287"/>
      <c r="AB14" s="287"/>
      <c r="AC14" s="287"/>
      <c r="AD14" s="287"/>
      <c r="AE14" s="287"/>
      <c r="AF14" s="287"/>
      <c r="AG14" s="287"/>
      <c r="AH14" s="287"/>
      <c r="AI14" s="287"/>
    </row>
    <row r="15" spans="1:36" ht="32.25" customHeight="1">
      <c r="A15" s="59"/>
      <c r="B15" s="284"/>
      <c r="C15" s="285"/>
      <c r="D15" s="285"/>
      <c r="E15" s="285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5"/>
      <c r="T15" s="285"/>
      <c r="U15" s="285"/>
      <c r="V15" s="286" t="s">
        <v>56</v>
      </c>
      <c r="W15" s="286"/>
      <c r="X15" s="286"/>
      <c r="Y15" s="286"/>
      <c r="Z15" s="286"/>
      <c r="AA15" s="286"/>
      <c r="AB15" s="286"/>
      <c r="AC15" s="286"/>
      <c r="AD15" s="286"/>
      <c r="AE15" s="286"/>
      <c r="AF15" s="286"/>
      <c r="AG15" s="286"/>
      <c r="AH15" s="286"/>
      <c r="AI15" s="286"/>
    </row>
    <row r="16" spans="1:36" ht="11.25" customHeight="1">
      <c r="A16" s="72"/>
      <c r="B16" s="2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5"/>
      <c r="T16" s="65"/>
      <c r="U16" s="65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</row>
    <row r="17" spans="1:37">
      <c r="A17" s="72"/>
      <c r="B17" s="230" t="s">
        <v>37</v>
      </c>
      <c r="C17" s="208"/>
      <c r="D17" s="208"/>
      <c r="E17" s="208"/>
      <c r="F17" s="208"/>
      <c r="G17" s="209"/>
      <c r="H17" s="230" t="s">
        <v>10</v>
      </c>
      <c r="I17" s="209"/>
      <c r="J17" s="230" t="s">
        <v>14</v>
      </c>
      <c r="K17" s="208"/>
      <c r="L17" s="209"/>
      <c r="M17" s="230" t="s">
        <v>11</v>
      </c>
      <c r="N17" s="208"/>
      <c r="O17" s="209"/>
      <c r="P17" s="230" t="s">
        <v>12</v>
      </c>
      <c r="Q17" s="208"/>
      <c r="R17" s="209"/>
      <c r="S17" s="230" t="s">
        <v>13</v>
      </c>
      <c r="T17" s="208"/>
      <c r="U17" s="209"/>
      <c r="V17" s="304" t="s">
        <v>164</v>
      </c>
      <c r="W17" s="305"/>
      <c r="X17" s="306"/>
      <c r="Y17" s="230" t="s">
        <v>15</v>
      </c>
      <c r="Z17" s="208"/>
      <c r="AA17" s="209"/>
      <c r="AB17" s="230" t="s">
        <v>16</v>
      </c>
      <c r="AC17" s="208"/>
      <c r="AD17" s="208"/>
      <c r="AE17" s="209"/>
      <c r="AF17" s="230" t="s">
        <v>19</v>
      </c>
      <c r="AG17" s="208"/>
      <c r="AH17" s="208"/>
      <c r="AI17" s="209"/>
    </row>
    <row r="18" spans="1:37" ht="17.25" customHeight="1">
      <c r="A18" s="76"/>
      <c r="B18" s="77" t="s">
        <v>28</v>
      </c>
      <c r="C18" s="313">
        <f>逆ネスラック見積申込書!C20</f>
        <v>0</v>
      </c>
      <c r="D18" s="313"/>
      <c r="E18" s="313"/>
      <c r="F18" s="313"/>
      <c r="G18" s="314"/>
      <c r="H18" s="149" t="s">
        <v>21</v>
      </c>
      <c r="I18" s="150"/>
      <c r="J18" s="296" t="str">
        <f>逆ネスラック見積申込書!J20</f>
        <v xml:space="preserve"> </v>
      </c>
      <c r="K18" s="297"/>
      <c r="L18" s="298"/>
      <c r="M18" s="296" t="str">
        <f>逆ネスラック見積申込書!M20</f>
        <v xml:space="preserve"> </v>
      </c>
      <c r="N18" s="297"/>
      <c r="O18" s="298"/>
      <c r="P18" s="296" t="str">
        <f>逆ネスラック見積申込書!P20</f>
        <v xml:space="preserve"> </v>
      </c>
      <c r="Q18" s="297"/>
      <c r="R18" s="298"/>
      <c r="S18" s="290">
        <f>逆ネスラック見積申込書!S20</f>
        <v>0</v>
      </c>
      <c r="T18" s="291"/>
      <c r="U18" s="292"/>
      <c r="V18" s="290">
        <f>逆ネスラック見積申込書!V20</f>
        <v>0</v>
      </c>
      <c r="W18" s="291"/>
      <c r="X18" s="292"/>
      <c r="Y18" s="290">
        <f>逆ネスラック見積申込書!Y20</f>
        <v>0</v>
      </c>
      <c r="Z18" s="291"/>
      <c r="AA18" s="292"/>
      <c r="AB18" s="323"/>
      <c r="AC18" s="324"/>
      <c r="AD18" s="324"/>
      <c r="AE18" s="325"/>
      <c r="AF18" s="323">
        <f>Y18*AB18</f>
        <v>0</v>
      </c>
      <c r="AG18" s="324"/>
      <c r="AH18" s="324"/>
      <c r="AI18" s="325"/>
    </row>
    <row r="19" spans="1:37" ht="17.25" customHeight="1">
      <c r="A19" s="76"/>
      <c r="B19" s="93"/>
      <c r="C19" s="299">
        <f>逆ネスラック見積申込書!C21</f>
        <v>0</v>
      </c>
      <c r="D19" s="299"/>
      <c r="E19" s="299"/>
      <c r="F19" s="299"/>
      <c r="G19" s="300"/>
      <c r="H19" s="176" t="s">
        <v>22</v>
      </c>
      <c r="I19" s="177"/>
      <c r="J19" s="301" t="str">
        <f>逆ネスラック見積申込書!J21</f>
        <v xml:space="preserve"> </v>
      </c>
      <c r="K19" s="302"/>
      <c r="L19" s="303"/>
      <c r="M19" s="301" t="str">
        <f>逆ネスラック見積申込書!M21</f>
        <v xml:space="preserve"> </v>
      </c>
      <c r="N19" s="302"/>
      <c r="O19" s="303"/>
      <c r="P19" s="301" t="str">
        <f>逆ネスラック見積申込書!P21</f>
        <v xml:space="preserve"> </v>
      </c>
      <c r="Q19" s="302"/>
      <c r="R19" s="303"/>
      <c r="S19" s="293"/>
      <c r="T19" s="294"/>
      <c r="U19" s="295"/>
      <c r="V19" s="293"/>
      <c r="W19" s="294"/>
      <c r="X19" s="295"/>
      <c r="Y19" s="293"/>
      <c r="Z19" s="294"/>
      <c r="AA19" s="295"/>
      <c r="AB19" s="326"/>
      <c r="AC19" s="327"/>
      <c r="AD19" s="327"/>
      <c r="AE19" s="328"/>
      <c r="AF19" s="326"/>
      <c r="AG19" s="327"/>
      <c r="AH19" s="327"/>
      <c r="AI19" s="328"/>
    </row>
    <row r="20" spans="1:37" ht="17.25" customHeight="1">
      <c r="A20" s="76"/>
      <c r="B20" s="77" t="s">
        <v>29</v>
      </c>
      <c r="C20" s="313">
        <f>逆ネスラック見積申込書!C22</f>
        <v>0</v>
      </c>
      <c r="D20" s="313"/>
      <c r="E20" s="313"/>
      <c r="F20" s="313"/>
      <c r="G20" s="314"/>
      <c r="H20" s="149" t="s">
        <v>21</v>
      </c>
      <c r="I20" s="150"/>
      <c r="J20" s="296" t="str">
        <f>逆ネスラック見積申込書!J22</f>
        <v xml:space="preserve"> </v>
      </c>
      <c r="K20" s="297"/>
      <c r="L20" s="298"/>
      <c r="M20" s="296" t="str">
        <f>逆ネスラック見積申込書!M22</f>
        <v xml:space="preserve"> </v>
      </c>
      <c r="N20" s="297"/>
      <c r="O20" s="298"/>
      <c r="P20" s="296" t="str">
        <f>逆ネスラック見積申込書!P22</f>
        <v xml:space="preserve"> </v>
      </c>
      <c r="Q20" s="297"/>
      <c r="R20" s="298"/>
      <c r="S20" s="317">
        <f>逆ネスラック見積申込書!S22</f>
        <v>0</v>
      </c>
      <c r="T20" s="318"/>
      <c r="U20" s="319"/>
      <c r="V20" s="290">
        <f>逆ネスラック見積申込書!V22</f>
        <v>0</v>
      </c>
      <c r="W20" s="291"/>
      <c r="X20" s="292"/>
      <c r="Y20" s="290">
        <f>逆ネスラック見積申込書!Y22</f>
        <v>0</v>
      </c>
      <c r="Z20" s="291"/>
      <c r="AA20" s="292"/>
      <c r="AB20" s="323"/>
      <c r="AC20" s="324"/>
      <c r="AD20" s="324"/>
      <c r="AE20" s="325"/>
      <c r="AF20" s="323">
        <f t="shared" ref="AF20" si="0">Y20*AB20</f>
        <v>0</v>
      </c>
      <c r="AG20" s="324"/>
      <c r="AH20" s="324"/>
      <c r="AI20" s="325"/>
    </row>
    <row r="21" spans="1:37" ht="17.25" customHeight="1">
      <c r="A21" s="76"/>
      <c r="B21" s="93"/>
      <c r="C21" s="299">
        <f>逆ネスラック見積申込書!C23</f>
        <v>0</v>
      </c>
      <c r="D21" s="299"/>
      <c r="E21" s="299"/>
      <c r="F21" s="299"/>
      <c r="G21" s="300"/>
      <c r="H21" s="176" t="s">
        <v>22</v>
      </c>
      <c r="I21" s="177"/>
      <c r="J21" s="301" t="str">
        <f>逆ネスラック見積申込書!J23</f>
        <v xml:space="preserve"> </v>
      </c>
      <c r="K21" s="302"/>
      <c r="L21" s="303"/>
      <c r="M21" s="301" t="str">
        <f>逆ネスラック見積申込書!M23</f>
        <v xml:space="preserve"> </v>
      </c>
      <c r="N21" s="302"/>
      <c r="O21" s="303"/>
      <c r="P21" s="301" t="str">
        <f>逆ネスラック見積申込書!P23</f>
        <v xml:space="preserve"> </v>
      </c>
      <c r="Q21" s="302"/>
      <c r="R21" s="303"/>
      <c r="S21" s="320"/>
      <c r="T21" s="321"/>
      <c r="U21" s="322"/>
      <c r="V21" s="293"/>
      <c r="W21" s="294"/>
      <c r="X21" s="295"/>
      <c r="Y21" s="293"/>
      <c r="Z21" s="294"/>
      <c r="AA21" s="295"/>
      <c r="AB21" s="326"/>
      <c r="AC21" s="327"/>
      <c r="AD21" s="327"/>
      <c r="AE21" s="328"/>
      <c r="AF21" s="326"/>
      <c r="AG21" s="327"/>
      <c r="AH21" s="327"/>
      <c r="AI21" s="328"/>
      <c r="AJ21" s="59"/>
    </row>
    <row r="22" spans="1:37" ht="17.25" customHeight="1">
      <c r="A22" s="76"/>
      <c r="B22" s="75" t="s">
        <v>30</v>
      </c>
      <c r="C22" s="313">
        <f>逆ネスラック見積申込書!C24</f>
        <v>0</v>
      </c>
      <c r="D22" s="313"/>
      <c r="E22" s="313"/>
      <c r="F22" s="313"/>
      <c r="G22" s="314"/>
      <c r="H22" s="183" t="s">
        <v>21</v>
      </c>
      <c r="I22" s="184"/>
      <c r="J22" s="296" t="str">
        <f>逆ネスラック見積申込書!J24</f>
        <v xml:space="preserve"> </v>
      </c>
      <c r="K22" s="297"/>
      <c r="L22" s="298"/>
      <c r="M22" s="296" t="str">
        <f>逆ネスラック見積申込書!M24</f>
        <v/>
      </c>
      <c r="N22" s="297"/>
      <c r="O22" s="298"/>
      <c r="P22" s="296" t="str">
        <f>逆ネスラック見積申込書!P24</f>
        <v/>
      </c>
      <c r="Q22" s="297"/>
      <c r="R22" s="298"/>
      <c r="S22" s="317">
        <f>逆ネスラック見積申込書!S24</f>
        <v>0</v>
      </c>
      <c r="T22" s="318"/>
      <c r="U22" s="319"/>
      <c r="V22" s="290">
        <f>逆ネスラック見積申込書!V24</f>
        <v>0</v>
      </c>
      <c r="W22" s="291"/>
      <c r="X22" s="292"/>
      <c r="Y22" s="290">
        <f>逆ネスラック見積申込書!Y24</f>
        <v>0</v>
      </c>
      <c r="Z22" s="291"/>
      <c r="AA22" s="292"/>
      <c r="AB22" s="323"/>
      <c r="AC22" s="324"/>
      <c r="AD22" s="324"/>
      <c r="AE22" s="325"/>
      <c r="AF22" s="323">
        <f t="shared" ref="AF22" si="1">Y22*AB22</f>
        <v>0</v>
      </c>
      <c r="AG22" s="324"/>
      <c r="AH22" s="324"/>
      <c r="AI22" s="325"/>
      <c r="AJ22" s="59"/>
    </row>
    <row r="23" spans="1:37" ht="17.25" customHeight="1">
      <c r="A23" s="76"/>
      <c r="B23" s="92"/>
      <c r="C23" s="299">
        <f>逆ネスラック見積申込書!C25</f>
        <v>0</v>
      </c>
      <c r="D23" s="299"/>
      <c r="E23" s="299"/>
      <c r="F23" s="299"/>
      <c r="G23" s="300"/>
      <c r="H23" s="181" t="s">
        <v>22</v>
      </c>
      <c r="I23" s="182"/>
      <c r="J23" s="301" t="str">
        <f>逆ネスラック見積申込書!J25</f>
        <v/>
      </c>
      <c r="K23" s="302"/>
      <c r="L23" s="303"/>
      <c r="M23" s="301" t="str">
        <f>逆ネスラック見積申込書!M25</f>
        <v/>
      </c>
      <c r="N23" s="302"/>
      <c r="O23" s="303"/>
      <c r="P23" s="301" t="str">
        <f>逆ネスラック見積申込書!P25</f>
        <v/>
      </c>
      <c r="Q23" s="302"/>
      <c r="R23" s="303"/>
      <c r="S23" s="320"/>
      <c r="T23" s="321"/>
      <c r="U23" s="322"/>
      <c r="V23" s="293"/>
      <c r="W23" s="294"/>
      <c r="X23" s="295"/>
      <c r="Y23" s="293"/>
      <c r="Z23" s="294"/>
      <c r="AA23" s="295"/>
      <c r="AB23" s="326"/>
      <c r="AC23" s="327"/>
      <c r="AD23" s="327"/>
      <c r="AE23" s="328"/>
      <c r="AF23" s="326"/>
      <c r="AG23" s="327"/>
      <c r="AH23" s="327"/>
      <c r="AI23" s="328"/>
    </row>
    <row r="24" spans="1:37" ht="17.25" customHeight="1">
      <c r="A24" s="76"/>
      <c r="B24" s="75" t="s">
        <v>31</v>
      </c>
      <c r="C24" s="313">
        <f>逆ネスラック見積申込書!C26</f>
        <v>0</v>
      </c>
      <c r="D24" s="313"/>
      <c r="E24" s="313"/>
      <c r="F24" s="313"/>
      <c r="G24" s="314"/>
      <c r="H24" s="149" t="s">
        <v>21</v>
      </c>
      <c r="I24" s="150"/>
      <c r="J24" s="296" t="str">
        <f>逆ネスラック見積申込書!J26</f>
        <v xml:space="preserve"> </v>
      </c>
      <c r="K24" s="297"/>
      <c r="L24" s="298"/>
      <c r="M24" s="296" t="str">
        <f>逆ネスラック見積申込書!M26</f>
        <v xml:space="preserve"> </v>
      </c>
      <c r="N24" s="297"/>
      <c r="O24" s="298"/>
      <c r="P24" s="296" t="str">
        <f>逆ネスラック見積申込書!P26</f>
        <v xml:space="preserve"> </v>
      </c>
      <c r="Q24" s="297"/>
      <c r="R24" s="298"/>
      <c r="S24" s="317">
        <f>逆ネスラック見積申込書!S26</f>
        <v>0</v>
      </c>
      <c r="T24" s="318"/>
      <c r="U24" s="319"/>
      <c r="V24" s="290">
        <f>逆ネスラック見積申込書!V26</f>
        <v>0</v>
      </c>
      <c r="W24" s="291"/>
      <c r="X24" s="292"/>
      <c r="Y24" s="290">
        <f>逆ネスラック見積申込書!Y26</f>
        <v>0</v>
      </c>
      <c r="Z24" s="291"/>
      <c r="AA24" s="292"/>
      <c r="AB24" s="323"/>
      <c r="AC24" s="324"/>
      <c r="AD24" s="324"/>
      <c r="AE24" s="325"/>
      <c r="AF24" s="323">
        <f t="shared" ref="AF24" si="2">Y24*AB24</f>
        <v>0</v>
      </c>
      <c r="AG24" s="324"/>
      <c r="AH24" s="324"/>
      <c r="AI24" s="325"/>
    </row>
    <row r="25" spans="1:37" ht="17.25" customHeight="1" thickBot="1">
      <c r="A25" s="72"/>
      <c r="B25" s="92"/>
      <c r="C25" s="299">
        <f>逆ネスラック見積申込書!C27</f>
        <v>0</v>
      </c>
      <c r="D25" s="299"/>
      <c r="E25" s="299"/>
      <c r="F25" s="299"/>
      <c r="G25" s="300"/>
      <c r="H25" s="176" t="s">
        <v>22</v>
      </c>
      <c r="I25" s="177"/>
      <c r="J25" s="310" t="str">
        <f>逆ネスラック見積申込書!J27</f>
        <v xml:space="preserve"> </v>
      </c>
      <c r="K25" s="311"/>
      <c r="L25" s="312"/>
      <c r="M25" s="310" t="str">
        <f>逆ネスラック見積申込書!M27</f>
        <v xml:space="preserve"> </v>
      </c>
      <c r="N25" s="311"/>
      <c r="O25" s="312"/>
      <c r="P25" s="310" t="str">
        <f>逆ネスラック見積申込書!P27</f>
        <v xml:space="preserve"> </v>
      </c>
      <c r="Q25" s="311"/>
      <c r="R25" s="312"/>
      <c r="S25" s="320"/>
      <c r="T25" s="321"/>
      <c r="U25" s="322"/>
      <c r="V25" s="293"/>
      <c r="W25" s="294"/>
      <c r="X25" s="295"/>
      <c r="Y25" s="293"/>
      <c r="Z25" s="294"/>
      <c r="AA25" s="295"/>
      <c r="AB25" s="326"/>
      <c r="AC25" s="327"/>
      <c r="AD25" s="327"/>
      <c r="AE25" s="328"/>
      <c r="AF25" s="326"/>
      <c r="AG25" s="327"/>
      <c r="AH25" s="327"/>
      <c r="AI25" s="328"/>
    </row>
    <row r="26" spans="1:37" ht="15" customHeight="1" thickTop="1">
      <c r="A26" s="70"/>
      <c r="B26" s="166" t="s">
        <v>58</v>
      </c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8"/>
      <c r="AB26" s="128"/>
      <c r="AC26" s="129"/>
      <c r="AD26" s="129"/>
      <c r="AE26" s="129"/>
      <c r="AF26" s="129"/>
      <c r="AG26" s="129"/>
      <c r="AH26" s="129"/>
      <c r="AI26" s="267"/>
    </row>
    <row r="27" spans="1:37" ht="15" customHeight="1">
      <c r="A27" s="60"/>
      <c r="B27" s="131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69"/>
      <c r="AB27" s="131"/>
      <c r="AC27" s="132"/>
      <c r="AD27" s="132"/>
      <c r="AE27" s="132"/>
      <c r="AF27" s="132"/>
      <c r="AG27" s="132"/>
      <c r="AH27" s="132"/>
      <c r="AI27" s="169"/>
    </row>
    <row r="28" spans="1:37" ht="17.25" customHeight="1">
      <c r="A28" s="76"/>
      <c r="B28" s="82" t="s">
        <v>54</v>
      </c>
      <c r="C28" s="94"/>
      <c r="D28" s="315" t="s">
        <v>165</v>
      </c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6"/>
    </row>
    <row r="29" spans="1:37" ht="17.25" customHeight="1">
      <c r="A29" s="76"/>
      <c r="B29" s="83"/>
      <c r="C29" s="79"/>
      <c r="D29" s="84" t="s">
        <v>55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80"/>
    </row>
    <row r="30" spans="1:37" ht="8.25" customHeight="1">
      <c r="A30" s="59"/>
      <c r="AC30" s="59"/>
      <c r="AD30" s="54"/>
      <c r="AI30" s="59"/>
      <c r="AJ30" s="59"/>
    </row>
    <row r="31" spans="1:37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6" t="s">
        <v>17</v>
      </c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5"/>
      <c r="AJ31" s="59"/>
    </row>
    <row r="32" spans="1:37" ht="25.5" customHeight="1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307">
        <f>SUM(AF18:AI25,AB26)</f>
        <v>0</v>
      </c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  <c r="AF32" s="308"/>
      <c r="AG32" s="308"/>
      <c r="AH32" s="308"/>
      <c r="AI32" s="309"/>
      <c r="AJ32" s="59"/>
      <c r="AK32" s="59"/>
    </row>
    <row r="33" spans="1:40" ht="6" customHeight="1">
      <c r="A33" s="59"/>
      <c r="R33" s="59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59"/>
      <c r="AI33" s="59"/>
      <c r="AJ33" s="59"/>
      <c r="AK33" s="59"/>
    </row>
    <row r="34" spans="1:40">
      <c r="A34" s="59"/>
      <c r="B34" s="59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59"/>
      <c r="AK34" s="59"/>
    </row>
    <row r="35" spans="1:40">
      <c r="A35" s="59"/>
      <c r="B35" s="59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59"/>
      <c r="AK35" s="59"/>
    </row>
    <row r="36" spans="1:40">
      <c r="A36" s="59"/>
      <c r="B36" s="59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59"/>
      <c r="AK36" s="59"/>
    </row>
    <row r="37" spans="1:40" ht="18.75" customHeight="1">
      <c r="A37" s="59"/>
      <c r="B37" s="59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59"/>
    </row>
    <row r="38" spans="1:40" ht="4.5" customHeight="1" thickBot="1">
      <c r="A38" s="76"/>
      <c r="B38" s="76"/>
      <c r="Q38" s="76"/>
      <c r="R38" s="76"/>
      <c r="S38" s="73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3"/>
      <c r="AJ38" s="76"/>
      <c r="AK38" s="76"/>
    </row>
    <row r="39" spans="1:40" ht="20.25" customHeight="1" thickTop="1">
      <c r="A39" s="59"/>
      <c r="B39" s="59"/>
      <c r="R39" s="59"/>
      <c r="S39" s="7" t="s">
        <v>33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5"/>
      <c r="AJ39" s="59"/>
      <c r="AK39" s="59"/>
    </row>
    <row r="40" spans="1:40" ht="21.75" customHeight="1">
      <c r="A40" s="59"/>
      <c r="B40" s="59"/>
      <c r="R40" s="59"/>
      <c r="S40" s="21" t="s">
        <v>5</v>
      </c>
      <c r="T40" s="59"/>
      <c r="U40" s="59"/>
      <c r="V40" s="59"/>
      <c r="W40" s="19"/>
      <c r="X40" s="18"/>
      <c r="Y40" s="59"/>
      <c r="Z40" s="59"/>
      <c r="AA40" s="59"/>
      <c r="AB40" s="19"/>
      <c r="AC40" s="18"/>
      <c r="AD40" s="59"/>
      <c r="AE40" s="59"/>
      <c r="AF40" s="59"/>
      <c r="AG40" s="59"/>
      <c r="AH40" s="59"/>
      <c r="AI40" s="11"/>
      <c r="AJ40" s="59"/>
    </row>
    <row r="41" spans="1:40" ht="21.75" customHeight="1">
      <c r="R41" s="59"/>
      <c r="S41" s="22"/>
      <c r="T41" s="59"/>
      <c r="U41" s="59"/>
      <c r="V41" s="59"/>
      <c r="W41" s="19"/>
      <c r="X41" s="18"/>
      <c r="Y41" s="59"/>
      <c r="Z41" s="59"/>
      <c r="AA41" s="59"/>
      <c r="AB41" s="19"/>
      <c r="AC41" s="18"/>
      <c r="AD41" s="59"/>
      <c r="AE41" s="59"/>
      <c r="AF41" s="59"/>
      <c r="AG41" s="59"/>
      <c r="AH41" s="59"/>
      <c r="AI41" s="11"/>
      <c r="AJ41" s="59"/>
    </row>
    <row r="42" spans="1:40" ht="30">
      <c r="S42" s="23" t="s">
        <v>46</v>
      </c>
      <c r="T42" s="59"/>
      <c r="U42" s="59"/>
      <c r="V42" s="59"/>
      <c r="W42" s="18"/>
      <c r="X42" s="18"/>
      <c r="Y42" s="59"/>
      <c r="Z42" s="59"/>
      <c r="AA42" s="59"/>
      <c r="AB42" s="18"/>
      <c r="AC42" s="18"/>
      <c r="AD42" s="59"/>
      <c r="AE42" s="59"/>
      <c r="AF42" s="59"/>
      <c r="AG42" s="59"/>
      <c r="AH42" s="62" t="s">
        <v>35</v>
      </c>
      <c r="AI42" s="11"/>
      <c r="AJ42" s="59"/>
    </row>
    <row r="43" spans="1:40" ht="17.25" customHeight="1" thickBot="1">
      <c r="B43" s="137" t="s">
        <v>50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59"/>
      <c r="Q43" s="59"/>
      <c r="R43" s="59"/>
      <c r="S43" s="24" t="s">
        <v>34</v>
      </c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8"/>
      <c r="AJ43" s="59"/>
      <c r="AK43" s="59"/>
      <c r="AL43" s="59"/>
      <c r="AM43" s="59"/>
      <c r="AN43" s="59"/>
    </row>
    <row r="44" spans="1:40" ht="6.75" customHeight="1" thickTop="1"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6"/>
    </row>
    <row r="45" spans="1:40" ht="16.5" customHeight="1">
      <c r="A45" s="41"/>
      <c r="B45" s="41"/>
      <c r="C45" s="41"/>
      <c r="D45" s="41"/>
      <c r="E45" s="139" t="s">
        <v>41</v>
      </c>
      <c r="F45" s="139"/>
      <c r="G45" s="139"/>
      <c r="H45" s="139"/>
      <c r="I45" s="139"/>
      <c r="J45" s="139"/>
      <c r="K45" s="66"/>
      <c r="L45" s="67" t="s">
        <v>44</v>
      </c>
      <c r="M45" s="50"/>
      <c r="N45" s="68"/>
      <c r="O45" s="44"/>
      <c r="P45" s="44"/>
      <c r="Q45" s="44"/>
      <c r="R45" s="44"/>
      <c r="S45" s="44"/>
      <c r="T45" s="44"/>
      <c r="U45" s="44"/>
      <c r="V45" s="44"/>
      <c r="W45" s="50" t="s">
        <v>45</v>
      </c>
      <c r="X45" s="50"/>
      <c r="Y45" s="44"/>
      <c r="Z45" s="44"/>
      <c r="AA45" s="45"/>
      <c r="AB45" s="44"/>
      <c r="AC45" s="44"/>
      <c r="AD45" s="44"/>
      <c r="AE45" s="44"/>
      <c r="AF45" s="44"/>
      <c r="AG45" s="44"/>
      <c r="AH45" s="44"/>
      <c r="AI45" s="44"/>
      <c r="AJ45" s="6"/>
    </row>
    <row r="46" spans="1:40" ht="16.5" customHeight="1">
      <c r="A46" s="41"/>
      <c r="B46" s="41"/>
      <c r="C46" s="41"/>
      <c r="D46" s="41"/>
      <c r="E46" s="139"/>
      <c r="F46" s="139"/>
      <c r="G46" s="139"/>
      <c r="H46" s="139"/>
      <c r="I46" s="139"/>
      <c r="J46" s="139"/>
      <c r="K46" s="53"/>
      <c r="L46" s="53"/>
      <c r="M46" s="49" t="s">
        <v>42</v>
      </c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9"/>
      <c r="Y46" s="49" t="s">
        <v>43</v>
      </c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8"/>
    </row>
  </sheetData>
  <mergeCells count="111">
    <mergeCell ref="C23:G23"/>
    <mergeCell ref="H23:I23"/>
    <mergeCell ref="J23:L23"/>
    <mergeCell ref="M23:O23"/>
    <mergeCell ref="P23:R23"/>
    <mergeCell ref="C22:G22"/>
    <mergeCell ref="H22:I22"/>
    <mergeCell ref="J22:L22"/>
    <mergeCell ref="Y18:AA19"/>
    <mergeCell ref="M22:O22"/>
    <mergeCell ref="P22:R22"/>
    <mergeCell ref="C21:G21"/>
    <mergeCell ref="H21:I21"/>
    <mergeCell ref="J21:L21"/>
    <mergeCell ref="M21:O21"/>
    <mergeCell ref="P21:R21"/>
    <mergeCell ref="C20:G20"/>
    <mergeCell ref="H20:I20"/>
    <mergeCell ref="J20:L20"/>
    <mergeCell ref="M20:O20"/>
    <mergeCell ref="P20:R20"/>
    <mergeCell ref="C18:G18"/>
    <mergeCell ref="H18:I18"/>
    <mergeCell ref="J18:L18"/>
    <mergeCell ref="AB18:AE19"/>
    <mergeCell ref="AF18:AI19"/>
    <mergeCell ref="S20:U21"/>
    <mergeCell ref="V20:X21"/>
    <mergeCell ref="Y20:AA21"/>
    <mergeCell ref="AB20:AE21"/>
    <mergeCell ref="AF20:AI21"/>
    <mergeCell ref="S22:U23"/>
    <mergeCell ref="V22:X23"/>
    <mergeCell ref="Y22:AA23"/>
    <mergeCell ref="AB22:AE23"/>
    <mergeCell ref="AF22:AI23"/>
    <mergeCell ref="S32:AI32"/>
    <mergeCell ref="B43:O43"/>
    <mergeCell ref="E45:J46"/>
    <mergeCell ref="C25:G25"/>
    <mergeCell ref="H25:I25"/>
    <mergeCell ref="J25:L25"/>
    <mergeCell ref="M25:O25"/>
    <mergeCell ref="P25:R25"/>
    <mergeCell ref="C24:G24"/>
    <mergeCell ref="H24:I24"/>
    <mergeCell ref="J24:L24"/>
    <mergeCell ref="M24:O24"/>
    <mergeCell ref="P24:R24"/>
    <mergeCell ref="D28:AI28"/>
    <mergeCell ref="S24:U25"/>
    <mergeCell ref="V24:X25"/>
    <mergeCell ref="Y24:AA25"/>
    <mergeCell ref="AB24:AE25"/>
    <mergeCell ref="AF24:AI25"/>
    <mergeCell ref="B26:AA27"/>
    <mergeCell ref="AB26:AI27"/>
    <mergeCell ref="M18:O18"/>
    <mergeCell ref="P18:R18"/>
    <mergeCell ref="C19:G19"/>
    <mergeCell ref="H19:I19"/>
    <mergeCell ref="J19:L19"/>
    <mergeCell ref="M19:O19"/>
    <mergeCell ref="P19:R19"/>
    <mergeCell ref="S17:U17"/>
    <mergeCell ref="V17:X17"/>
    <mergeCell ref="Y17:AA17"/>
    <mergeCell ref="AB17:AE17"/>
    <mergeCell ref="AF17:AI17"/>
    <mergeCell ref="S18:U19"/>
    <mergeCell ref="V18:X19"/>
    <mergeCell ref="C15:E15"/>
    <mergeCell ref="F15:R15"/>
    <mergeCell ref="S15:U15"/>
    <mergeCell ref="V15:AI15"/>
    <mergeCell ref="B17:G17"/>
    <mergeCell ref="H17:I17"/>
    <mergeCell ref="J17:L17"/>
    <mergeCell ref="M17:O17"/>
    <mergeCell ref="P17:R17"/>
    <mergeCell ref="B12:B15"/>
    <mergeCell ref="C12:E12"/>
    <mergeCell ref="F12:R12"/>
    <mergeCell ref="S12:U12"/>
    <mergeCell ref="V12:AI12"/>
    <mergeCell ref="C13:E14"/>
    <mergeCell ref="G13:R13"/>
    <mergeCell ref="S13:U14"/>
    <mergeCell ref="V13:AI14"/>
    <mergeCell ref="F14:R14"/>
    <mergeCell ref="A1:AI1"/>
    <mergeCell ref="M3:T3"/>
    <mergeCell ref="Z3:AB3"/>
    <mergeCell ref="AD3:AE3"/>
    <mergeCell ref="AG3:AH3"/>
    <mergeCell ref="B7:B10"/>
    <mergeCell ref="C7:E7"/>
    <mergeCell ref="F7:R7"/>
    <mergeCell ref="S7:U7"/>
    <mergeCell ref="V7:AI7"/>
    <mergeCell ref="C8:E9"/>
    <mergeCell ref="G8:R8"/>
    <mergeCell ref="S8:U9"/>
    <mergeCell ref="V8:AI9"/>
    <mergeCell ref="F9:R9"/>
    <mergeCell ref="C10:E10"/>
    <mergeCell ref="F10:R10"/>
    <mergeCell ref="S10:U10"/>
    <mergeCell ref="V10:AI10"/>
    <mergeCell ref="V5:Y5"/>
    <mergeCell ref="AC5:AI5"/>
  </mergeCells>
  <phoneticPr fontId="1"/>
  <pageMargins left="0.39370078740157483" right="0.39370078740157483" top="0.23622047244094491" bottom="0.15748031496062992" header="0.19685039370078741" footer="0.19685039370078741"/>
  <pageSetup paperSize="9" scale="9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7"/>
  <sheetViews>
    <sheetView topLeftCell="B13" zoomScaleNormal="100" workbookViewId="0">
      <selection activeCell="I12" sqref="I12"/>
    </sheetView>
  </sheetViews>
  <sheetFormatPr defaultRowHeight="18.75"/>
  <cols>
    <col min="2" max="2" width="13.875" style="95" customWidth="1"/>
    <col min="3" max="9" width="11.875" customWidth="1"/>
    <col min="10" max="17" width="12.5" customWidth="1"/>
    <col min="18" max="18" width="14.75" customWidth="1"/>
  </cols>
  <sheetData>
    <row r="1" spans="1:18" s="15" customFormat="1">
      <c r="B1" s="95"/>
    </row>
    <row r="2" spans="1:18">
      <c r="B2" s="101" t="s">
        <v>141</v>
      </c>
      <c r="C2" s="97"/>
      <c r="D2" s="97"/>
      <c r="E2" s="97" t="s">
        <v>148</v>
      </c>
      <c r="F2" s="97"/>
      <c r="G2" s="97"/>
      <c r="H2" s="97"/>
      <c r="J2" s="99" t="s">
        <v>38</v>
      </c>
      <c r="K2" s="99" t="s">
        <v>102</v>
      </c>
      <c r="L2" s="99" t="s">
        <v>101</v>
      </c>
      <c r="M2" s="99" t="s">
        <v>157</v>
      </c>
      <c r="N2" s="99" t="s">
        <v>103</v>
      </c>
      <c r="O2" s="99" t="s">
        <v>104</v>
      </c>
      <c r="P2" s="99" t="s">
        <v>105</v>
      </c>
      <c r="Q2" s="99" t="s">
        <v>106</v>
      </c>
      <c r="R2" s="99" t="s">
        <v>107</v>
      </c>
    </row>
    <row r="3" spans="1:18">
      <c r="B3" s="101" t="s">
        <v>142</v>
      </c>
      <c r="C3" s="97"/>
      <c r="D3" s="97"/>
      <c r="E3" s="97" t="s">
        <v>149</v>
      </c>
      <c r="F3" s="97"/>
      <c r="G3" s="97"/>
      <c r="H3" s="98"/>
      <c r="J3" s="97" t="s">
        <v>39</v>
      </c>
      <c r="K3" s="97" t="s">
        <v>108</v>
      </c>
      <c r="L3" s="97" t="s">
        <v>110</v>
      </c>
      <c r="M3" s="97" t="s">
        <v>111</v>
      </c>
      <c r="N3" s="97" t="s">
        <v>113</v>
      </c>
      <c r="O3" s="97" t="s">
        <v>115</v>
      </c>
      <c r="P3" s="97" t="s">
        <v>123</v>
      </c>
      <c r="Q3" s="97" t="s">
        <v>126</v>
      </c>
      <c r="R3" s="97" t="s">
        <v>125</v>
      </c>
    </row>
    <row r="4" spans="1:18">
      <c r="B4" s="101" t="s">
        <v>117</v>
      </c>
      <c r="C4" s="97"/>
      <c r="D4" s="97"/>
      <c r="E4" s="97" t="s">
        <v>150</v>
      </c>
      <c r="F4" s="97"/>
      <c r="G4" s="97"/>
      <c r="H4" s="98"/>
      <c r="J4" s="97" t="s">
        <v>71</v>
      </c>
      <c r="K4" s="97" t="s">
        <v>109</v>
      </c>
      <c r="L4" s="98"/>
      <c r="M4" s="97" t="s">
        <v>112</v>
      </c>
      <c r="N4" s="97" t="s">
        <v>114</v>
      </c>
      <c r="O4" s="97" t="s">
        <v>116</v>
      </c>
      <c r="P4" s="97" t="s">
        <v>124</v>
      </c>
      <c r="Q4" s="97" t="s">
        <v>127</v>
      </c>
      <c r="R4" s="98"/>
    </row>
    <row r="5" spans="1:18">
      <c r="B5" s="101" t="s">
        <v>118</v>
      </c>
      <c r="C5" s="97"/>
      <c r="D5" s="97"/>
      <c r="E5" s="97" t="s">
        <v>151</v>
      </c>
      <c r="F5" s="97"/>
      <c r="G5" s="97"/>
      <c r="H5" s="98"/>
      <c r="J5" s="97" t="s">
        <v>72</v>
      </c>
      <c r="K5" s="98"/>
      <c r="L5" s="98"/>
      <c r="M5" s="98"/>
      <c r="N5" s="98"/>
      <c r="O5" s="97" t="s">
        <v>117</v>
      </c>
      <c r="P5" s="98"/>
      <c r="Q5" s="98"/>
      <c r="R5" s="98"/>
    </row>
    <row r="6" spans="1:18">
      <c r="B6" s="101" t="s">
        <v>119</v>
      </c>
      <c r="C6" s="97"/>
      <c r="D6" s="97"/>
      <c r="E6" s="97" t="s">
        <v>152</v>
      </c>
      <c r="F6" s="97"/>
      <c r="G6" s="97"/>
      <c r="H6" s="98"/>
      <c r="J6" s="97" t="s">
        <v>73</v>
      </c>
      <c r="K6" s="98"/>
      <c r="L6" s="98"/>
      <c r="M6" s="98"/>
      <c r="N6" s="98"/>
      <c r="O6" s="97" t="s">
        <v>118</v>
      </c>
      <c r="P6" s="98"/>
      <c r="Q6" s="98"/>
      <c r="R6" s="98"/>
    </row>
    <row r="7" spans="1:18">
      <c r="B7" s="101" t="s">
        <v>120</v>
      </c>
      <c r="C7" s="97"/>
      <c r="D7" s="97"/>
      <c r="E7" s="97" t="s">
        <v>153</v>
      </c>
      <c r="F7" s="97"/>
      <c r="G7" s="97"/>
      <c r="H7" s="97"/>
      <c r="J7" s="97" t="s">
        <v>74</v>
      </c>
      <c r="K7" s="98"/>
      <c r="L7" s="98"/>
      <c r="M7" s="98"/>
      <c r="N7" s="98"/>
      <c r="O7" s="97" t="s">
        <v>119</v>
      </c>
      <c r="P7" s="98"/>
      <c r="Q7" s="98"/>
      <c r="R7" s="98"/>
    </row>
    <row r="8" spans="1:18">
      <c r="A8" s="15"/>
      <c r="B8" s="101" t="s">
        <v>121</v>
      </c>
      <c r="C8" s="97"/>
      <c r="D8" s="97"/>
      <c r="E8" s="97" t="s">
        <v>154</v>
      </c>
      <c r="F8" s="97"/>
      <c r="G8" s="97"/>
      <c r="H8" s="98"/>
      <c r="J8" s="97" t="s">
        <v>75</v>
      </c>
      <c r="K8" s="98"/>
      <c r="L8" s="98"/>
      <c r="M8" s="98"/>
      <c r="N8" s="98"/>
      <c r="O8" s="97" t="s">
        <v>120</v>
      </c>
      <c r="P8" s="98"/>
      <c r="Q8" s="98"/>
      <c r="R8" s="98"/>
    </row>
    <row r="9" spans="1:18">
      <c r="A9" s="15"/>
      <c r="B9" s="101" t="s">
        <v>122</v>
      </c>
      <c r="C9" s="97"/>
      <c r="D9" s="97"/>
      <c r="E9" s="97" t="s">
        <v>155</v>
      </c>
      <c r="F9" s="97"/>
      <c r="G9" s="97"/>
      <c r="H9" s="98"/>
      <c r="J9" s="97" t="s">
        <v>76</v>
      </c>
      <c r="K9" s="98"/>
      <c r="L9" s="98"/>
      <c r="M9" s="98"/>
      <c r="N9" s="98"/>
      <c r="O9" s="97" t="s">
        <v>121</v>
      </c>
      <c r="P9" s="98"/>
      <c r="Q9" s="98"/>
      <c r="R9" s="98"/>
    </row>
    <row r="10" spans="1:18">
      <c r="A10" s="15"/>
      <c r="B10" s="101" t="s">
        <v>139</v>
      </c>
      <c r="C10" s="97">
        <v>1350</v>
      </c>
      <c r="D10" s="97" t="s">
        <v>148</v>
      </c>
      <c r="E10" s="97"/>
      <c r="F10" s="97"/>
      <c r="G10" s="97"/>
      <c r="H10" s="98"/>
      <c r="J10" s="97" t="s">
        <v>77</v>
      </c>
      <c r="K10" s="98"/>
      <c r="L10" s="98"/>
      <c r="M10" s="98"/>
      <c r="N10" s="98"/>
      <c r="O10" s="97" t="s">
        <v>122</v>
      </c>
      <c r="P10" s="98"/>
      <c r="Q10" s="98"/>
      <c r="R10" s="98"/>
    </row>
    <row r="11" spans="1:18">
      <c r="A11" s="15"/>
      <c r="B11" s="101" t="s">
        <v>140</v>
      </c>
      <c r="C11" s="97">
        <v>1650</v>
      </c>
      <c r="D11" s="97" t="s">
        <v>148</v>
      </c>
      <c r="E11" s="97"/>
      <c r="F11" s="97"/>
      <c r="G11" s="97"/>
      <c r="H11" s="98"/>
      <c r="J11" s="97" t="s">
        <v>78</v>
      </c>
      <c r="K11" s="98"/>
      <c r="L11" s="98"/>
      <c r="M11" s="98"/>
      <c r="N11" s="98"/>
      <c r="O11" s="98"/>
      <c r="P11" s="98"/>
      <c r="Q11" s="98"/>
      <c r="R11" s="98"/>
    </row>
    <row r="12" spans="1:18">
      <c r="A12" s="15"/>
      <c r="B12" s="101" t="s">
        <v>137</v>
      </c>
      <c r="C12" s="97"/>
      <c r="D12" s="97"/>
      <c r="E12" s="97"/>
      <c r="F12" s="97"/>
      <c r="G12" s="97"/>
      <c r="H12" s="98"/>
      <c r="J12" s="97" t="s">
        <v>79</v>
      </c>
      <c r="K12" s="98"/>
      <c r="L12" s="98"/>
      <c r="M12" s="98"/>
      <c r="N12" s="98"/>
      <c r="O12" s="98"/>
      <c r="P12" s="98"/>
      <c r="Q12" s="98"/>
      <c r="R12" s="98"/>
    </row>
    <row r="13" spans="1:18">
      <c r="A13" s="15"/>
      <c r="B13" s="101" t="s">
        <v>138</v>
      </c>
      <c r="C13" s="97"/>
      <c r="D13" s="97"/>
      <c r="E13" s="97"/>
      <c r="F13" s="97"/>
      <c r="G13" s="97"/>
      <c r="H13" s="98"/>
      <c r="J13" s="97" t="s">
        <v>80</v>
      </c>
      <c r="K13" s="98"/>
      <c r="L13" s="98"/>
      <c r="M13" s="98"/>
      <c r="N13" s="98"/>
      <c r="O13" s="98"/>
      <c r="P13" s="98"/>
      <c r="Q13" s="98"/>
      <c r="R13" s="98"/>
    </row>
    <row r="14" spans="1:18">
      <c r="A14" s="15"/>
      <c r="B14" s="101" t="s">
        <v>132</v>
      </c>
      <c r="C14" s="97">
        <v>1250</v>
      </c>
      <c r="D14" s="97">
        <v>1150</v>
      </c>
      <c r="E14" s="97">
        <v>40</v>
      </c>
      <c r="F14" s="97"/>
      <c r="G14" s="97"/>
      <c r="H14" s="98"/>
      <c r="J14" s="97" t="s">
        <v>81</v>
      </c>
      <c r="K14" s="98"/>
      <c r="L14" s="98"/>
      <c r="M14" s="98"/>
      <c r="N14" s="98"/>
      <c r="O14" s="98"/>
      <c r="P14" s="98"/>
      <c r="Q14" s="98"/>
      <c r="R14" s="98"/>
    </row>
    <row r="15" spans="1:18">
      <c r="A15" s="15"/>
      <c r="B15" s="101" t="s">
        <v>133</v>
      </c>
      <c r="C15" s="97">
        <v>1550</v>
      </c>
      <c r="D15" s="97">
        <v>1150</v>
      </c>
      <c r="E15" s="97">
        <v>40</v>
      </c>
      <c r="F15" s="97"/>
      <c r="G15" s="97"/>
      <c r="H15" s="98"/>
      <c r="J15" s="97" t="s">
        <v>82</v>
      </c>
      <c r="K15" s="98"/>
      <c r="L15" s="98"/>
      <c r="M15" s="98"/>
      <c r="N15" s="98"/>
      <c r="O15" s="98"/>
      <c r="P15" s="98"/>
      <c r="Q15" s="98"/>
      <c r="R15" s="98"/>
    </row>
    <row r="16" spans="1:18">
      <c r="A16" s="15"/>
      <c r="B16" s="101" t="s">
        <v>143</v>
      </c>
      <c r="C16" s="97">
        <v>1350</v>
      </c>
      <c r="D16" s="97" t="s">
        <v>148</v>
      </c>
      <c r="E16" s="97" t="s">
        <v>156</v>
      </c>
      <c r="F16" s="97"/>
      <c r="G16" s="97"/>
      <c r="H16" s="98"/>
      <c r="J16" s="97" t="s">
        <v>83</v>
      </c>
      <c r="K16" s="98"/>
      <c r="L16" s="98"/>
      <c r="M16" s="98"/>
      <c r="N16" s="98"/>
      <c r="O16" s="98"/>
      <c r="P16" s="98"/>
      <c r="Q16" s="98"/>
      <c r="R16" s="98"/>
    </row>
    <row r="17" spans="1:18">
      <c r="A17" s="15"/>
      <c r="B17" s="101" t="s">
        <v>144</v>
      </c>
      <c r="C17" s="97">
        <v>1650</v>
      </c>
      <c r="D17" s="97" t="s">
        <v>148</v>
      </c>
      <c r="E17" s="97" t="s">
        <v>156</v>
      </c>
      <c r="F17" s="97"/>
      <c r="G17" s="97"/>
      <c r="H17" s="98"/>
      <c r="J17" s="97" t="s">
        <v>84</v>
      </c>
      <c r="K17" s="98"/>
      <c r="L17" s="98"/>
      <c r="M17" s="98"/>
      <c r="N17" s="98"/>
      <c r="O17" s="98"/>
      <c r="P17" s="98"/>
      <c r="Q17" s="98"/>
      <c r="R17" s="98"/>
    </row>
    <row r="18" spans="1:18" s="15" customFormat="1">
      <c r="A18" s="96"/>
      <c r="B18" s="101" t="s">
        <v>145</v>
      </c>
      <c r="C18" s="97">
        <v>200</v>
      </c>
      <c r="D18" s="97">
        <v>85</v>
      </c>
      <c r="E18" s="97"/>
      <c r="F18" s="97"/>
      <c r="G18" s="97"/>
      <c r="H18" s="98"/>
      <c r="J18" s="97" t="s">
        <v>85</v>
      </c>
      <c r="K18" s="98"/>
      <c r="L18" s="98"/>
      <c r="M18" s="98"/>
      <c r="N18" s="98"/>
      <c r="O18" s="98"/>
      <c r="P18" s="98"/>
      <c r="Q18" s="98"/>
      <c r="R18" s="98"/>
    </row>
    <row r="19" spans="1:18">
      <c r="A19" s="96"/>
      <c r="B19" s="101" t="s">
        <v>39</v>
      </c>
      <c r="C19" s="98">
        <v>1350</v>
      </c>
      <c r="D19" s="98">
        <v>1200</v>
      </c>
      <c r="E19" s="98">
        <v>1200</v>
      </c>
      <c r="F19" s="98">
        <v>1250</v>
      </c>
      <c r="G19" s="98">
        <v>1150</v>
      </c>
      <c r="H19" s="98">
        <v>1000</v>
      </c>
    </row>
    <row r="20" spans="1:18">
      <c r="A20" s="96"/>
      <c r="B20" s="101" t="s">
        <v>71</v>
      </c>
      <c r="C20" s="98">
        <v>1350</v>
      </c>
      <c r="D20" s="98">
        <v>1200</v>
      </c>
      <c r="E20" s="98">
        <v>1300</v>
      </c>
      <c r="F20" s="98">
        <v>1250</v>
      </c>
      <c r="G20" s="98">
        <v>1150</v>
      </c>
      <c r="H20" s="98">
        <v>1100</v>
      </c>
      <c r="J20" s="100" t="s">
        <v>70</v>
      </c>
      <c r="K20" s="100" t="s">
        <v>158</v>
      </c>
      <c r="L20" s="100" t="s">
        <v>159</v>
      </c>
      <c r="M20" s="100" t="s">
        <v>160</v>
      </c>
      <c r="N20" s="100" t="s">
        <v>161</v>
      </c>
      <c r="O20" s="100" t="s">
        <v>162</v>
      </c>
      <c r="P20" s="100" t="s">
        <v>163</v>
      </c>
      <c r="Q20" s="100" t="s">
        <v>69</v>
      </c>
    </row>
    <row r="21" spans="1:18">
      <c r="A21" s="96"/>
      <c r="B21" s="101" t="s">
        <v>72</v>
      </c>
      <c r="C21" s="98">
        <v>1350</v>
      </c>
      <c r="D21" s="98">
        <v>1200</v>
      </c>
      <c r="E21" s="98">
        <v>1400</v>
      </c>
      <c r="F21" s="98">
        <v>1250</v>
      </c>
      <c r="G21" s="98">
        <v>1150</v>
      </c>
      <c r="H21" s="98">
        <v>1200</v>
      </c>
      <c r="J21" s="97" t="s">
        <v>51</v>
      </c>
      <c r="K21" s="97" t="s">
        <v>108</v>
      </c>
      <c r="L21" s="97" t="s">
        <v>110</v>
      </c>
      <c r="M21" s="97" t="s">
        <v>111</v>
      </c>
      <c r="N21" s="97" t="s">
        <v>113</v>
      </c>
      <c r="O21" s="97" t="s">
        <v>115</v>
      </c>
      <c r="P21" s="97" t="s">
        <v>123</v>
      </c>
      <c r="Q21" s="97" t="s">
        <v>128</v>
      </c>
    </row>
    <row r="22" spans="1:18">
      <c r="A22" s="96"/>
      <c r="B22" s="101" t="s">
        <v>73</v>
      </c>
      <c r="C22" s="98">
        <v>1350</v>
      </c>
      <c r="D22" s="98">
        <v>1200</v>
      </c>
      <c r="E22" s="98">
        <v>1500</v>
      </c>
      <c r="F22" s="98">
        <v>1250</v>
      </c>
      <c r="G22" s="98">
        <v>1150</v>
      </c>
      <c r="H22" s="98">
        <v>1300</v>
      </c>
      <c r="J22" s="97" t="s">
        <v>86</v>
      </c>
      <c r="K22" s="97" t="s">
        <v>109</v>
      </c>
      <c r="L22" s="98"/>
      <c r="M22" s="97" t="s">
        <v>112</v>
      </c>
      <c r="N22" s="97" t="s">
        <v>114</v>
      </c>
      <c r="O22" s="97" t="s">
        <v>116</v>
      </c>
      <c r="P22" s="97" t="s">
        <v>124</v>
      </c>
      <c r="Q22" s="97" t="s">
        <v>129</v>
      </c>
    </row>
    <row r="23" spans="1:18">
      <c r="A23" s="96"/>
      <c r="B23" s="101" t="s">
        <v>74</v>
      </c>
      <c r="C23" s="98">
        <v>1350</v>
      </c>
      <c r="D23" s="98">
        <v>1200</v>
      </c>
      <c r="E23" s="98">
        <v>1600</v>
      </c>
      <c r="F23" s="98">
        <v>1250</v>
      </c>
      <c r="G23" s="98">
        <v>1150</v>
      </c>
      <c r="H23" s="98">
        <v>1400</v>
      </c>
      <c r="J23" s="97" t="s">
        <v>87</v>
      </c>
      <c r="K23" s="98"/>
      <c r="L23" s="98"/>
      <c r="M23" s="98"/>
      <c r="N23" s="98"/>
      <c r="O23" s="97" t="s">
        <v>117</v>
      </c>
      <c r="P23" s="98"/>
      <c r="Q23" s="98"/>
    </row>
    <row r="24" spans="1:18">
      <c r="A24" s="96"/>
      <c r="B24" s="101" t="s">
        <v>75</v>
      </c>
      <c r="C24" s="98">
        <v>1350</v>
      </c>
      <c r="D24" s="98">
        <v>1200</v>
      </c>
      <c r="E24" s="98">
        <v>1700</v>
      </c>
      <c r="F24" s="98">
        <v>1250</v>
      </c>
      <c r="G24" s="98">
        <v>1150</v>
      </c>
      <c r="H24" s="98">
        <v>1500</v>
      </c>
      <c r="J24" s="97" t="s">
        <v>88</v>
      </c>
      <c r="K24" s="98"/>
      <c r="L24" s="98"/>
      <c r="M24" s="98"/>
      <c r="N24" s="98"/>
      <c r="O24" s="97" t="s">
        <v>118</v>
      </c>
      <c r="P24" s="98"/>
      <c r="Q24" s="98"/>
    </row>
    <row r="25" spans="1:18">
      <c r="A25" s="96"/>
      <c r="B25" s="101" t="s">
        <v>76</v>
      </c>
      <c r="C25" s="98">
        <v>1350</v>
      </c>
      <c r="D25" s="98">
        <v>1200</v>
      </c>
      <c r="E25" s="98">
        <v>1800</v>
      </c>
      <c r="F25" s="98">
        <v>1250</v>
      </c>
      <c r="G25" s="98">
        <v>1150</v>
      </c>
      <c r="H25" s="98">
        <v>1600</v>
      </c>
      <c r="J25" s="97" t="s">
        <v>89</v>
      </c>
      <c r="K25" s="98"/>
      <c r="L25" s="98"/>
      <c r="M25" s="98"/>
      <c r="N25" s="98"/>
      <c r="O25" s="97" t="s">
        <v>119</v>
      </c>
      <c r="P25" s="98"/>
      <c r="Q25" s="98"/>
    </row>
    <row r="26" spans="1:18">
      <c r="A26" s="15"/>
      <c r="B26" s="101" t="s">
        <v>77</v>
      </c>
      <c r="C26" s="98">
        <v>1350</v>
      </c>
      <c r="D26" s="98">
        <v>1200</v>
      </c>
      <c r="E26" s="98">
        <v>1900</v>
      </c>
      <c r="F26" s="98">
        <v>1250</v>
      </c>
      <c r="G26" s="98">
        <v>1150</v>
      </c>
      <c r="H26" s="98">
        <v>1700</v>
      </c>
      <c r="J26" s="97" t="s">
        <v>90</v>
      </c>
      <c r="K26" s="98"/>
      <c r="L26" s="98"/>
      <c r="M26" s="98"/>
      <c r="N26" s="98"/>
      <c r="O26" s="97" t="s">
        <v>120</v>
      </c>
      <c r="P26" s="98"/>
      <c r="Q26" s="98"/>
    </row>
    <row r="27" spans="1:18">
      <c r="A27" s="15"/>
      <c r="B27" s="101" t="s">
        <v>78</v>
      </c>
      <c r="C27" s="98">
        <v>1650</v>
      </c>
      <c r="D27" s="98">
        <v>1200</v>
      </c>
      <c r="E27" s="98">
        <v>1200</v>
      </c>
      <c r="F27" s="98">
        <v>1550</v>
      </c>
      <c r="G27" s="98">
        <v>1150</v>
      </c>
      <c r="H27" s="98">
        <v>1000</v>
      </c>
      <c r="J27" s="97" t="s">
        <v>91</v>
      </c>
      <c r="K27" s="98"/>
      <c r="L27" s="98"/>
      <c r="M27" s="98"/>
      <c r="N27" s="98"/>
      <c r="O27" s="97" t="s">
        <v>121</v>
      </c>
      <c r="P27" s="98"/>
      <c r="Q27" s="98"/>
    </row>
    <row r="28" spans="1:18">
      <c r="A28" s="15"/>
      <c r="B28" s="101" t="s">
        <v>79</v>
      </c>
      <c r="C28" s="98">
        <v>1650</v>
      </c>
      <c r="D28" s="98">
        <v>1200</v>
      </c>
      <c r="E28" s="98">
        <v>1300</v>
      </c>
      <c r="F28" s="98">
        <v>1550</v>
      </c>
      <c r="G28" s="98">
        <v>1150</v>
      </c>
      <c r="H28" s="98">
        <v>1100</v>
      </c>
      <c r="J28" s="97" t="s">
        <v>92</v>
      </c>
      <c r="K28" s="98"/>
      <c r="L28" s="98"/>
      <c r="M28" s="98"/>
      <c r="N28" s="98"/>
      <c r="O28" s="97" t="s">
        <v>122</v>
      </c>
      <c r="P28" s="98"/>
      <c r="Q28" s="98"/>
    </row>
    <row r="29" spans="1:18">
      <c r="A29" s="15"/>
      <c r="B29" s="101" t="s">
        <v>80</v>
      </c>
      <c r="C29" s="98">
        <v>1650</v>
      </c>
      <c r="D29" s="98">
        <v>1200</v>
      </c>
      <c r="E29" s="98">
        <v>1400</v>
      </c>
      <c r="F29" s="98">
        <v>1550</v>
      </c>
      <c r="G29" s="98">
        <v>1150</v>
      </c>
      <c r="H29" s="98">
        <v>1200</v>
      </c>
      <c r="J29" s="97" t="s">
        <v>93</v>
      </c>
      <c r="K29" s="98"/>
      <c r="L29" s="98"/>
      <c r="M29" s="98"/>
      <c r="N29" s="98"/>
      <c r="O29" s="98"/>
      <c r="P29" s="98"/>
      <c r="Q29" s="98"/>
    </row>
    <row r="30" spans="1:18">
      <c r="A30" s="15"/>
      <c r="B30" s="101" t="s">
        <v>81</v>
      </c>
      <c r="C30" s="98">
        <v>1650</v>
      </c>
      <c r="D30" s="98">
        <v>1200</v>
      </c>
      <c r="E30" s="98">
        <v>1500</v>
      </c>
      <c r="F30" s="98">
        <v>1550</v>
      </c>
      <c r="G30" s="98">
        <v>1150</v>
      </c>
      <c r="H30" s="98">
        <v>1300</v>
      </c>
      <c r="J30" s="97" t="s">
        <v>94</v>
      </c>
      <c r="K30" s="98"/>
      <c r="L30" s="98"/>
      <c r="M30" s="98"/>
      <c r="N30" s="98"/>
      <c r="O30" s="98"/>
      <c r="P30" s="98"/>
      <c r="Q30" s="98"/>
    </row>
    <row r="31" spans="1:18">
      <c r="A31" s="15"/>
      <c r="B31" s="101" t="s">
        <v>82</v>
      </c>
      <c r="C31" s="98">
        <v>1650</v>
      </c>
      <c r="D31" s="98">
        <v>1200</v>
      </c>
      <c r="E31" s="98">
        <v>1600</v>
      </c>
      <c r="F31" s="98">
        <v>1550</v>
      </c>
      <c r="G31" s="98">
        <v>1150</v>
      </c>
      <c r="H31" s="98">
        <v>1400</v>
      </c>
      <c r="J31" s="97" t="s">
        <v>95</v>
      </c>
      <c r="K31" s="98"/>
      <c r="L31" s="98"/>
      <c r="M31" s="98"/>
      <c r="N31" s="98"/>
      <c r="O31" s="98"/>
      <c r="P31" s="98"/>
      <c r="Q31" s="98"/>
    </row>
    <row r="32" spans="1:18">
      <c r="A32" s="15"/>
      <c r="B32" s="101" t="s">
        <v>83</v>
      </c>
      <c r="C32" s="98">
        <v>1650</v>
      </c>
      <c r="D32" s="98">
        <v>1200</v>
      </c>
      <c r="E32" s="98">
        <v>1700</v>
      </c>
      <c r="F32" s="98">
        <v>1550</v>
      </c>
      <c r="G32" s="98">
        <v>1150</v>
      </c>
      <c r="H32" s="98">
        <v>1500</v>
      </c>
      <c r="J32" s="97" t="s">
        <v>96</v>
      </c>
      <c r="K32" s="98"/>
      <c r="L32" s="98"/>
      <c r="M32" s="98"/>
      <c r="N32" s="98"/>
      <c r="O32" s="98"/>
      <c r="P32" s="98"/>
      <c r="Q32" s="98"/>
    </row>
    <row r="33" spans="1:18">
      <c r="A33" s="15"/>
      <c r="B33" s="101" t="s">
        <v>84</v>
      </c>
      <c r="C33" s="98">
        <v>1650</v>
      </c>
      <c r="D33" s="98">
        <v>1200</v>
      </c>
      <c r="E33" s="98">
        <v>1800</v>
      </c>
      <c r="F33" s="98">
        <v>1550</v>
      </c>
      <c r="G33" s="98">
        <v>1150</v>
      </c>
      <c r="H33" s="98">
        <v>1600</v>
      </c>
      <c r="J33" s="97" t="s">
        <v>97</v>
      </c>
      <c r="K33" s="98"/>
      <c r="L33" s="98"/>
      <c r="M33" s="98"/>
      <c r="N33" s="98"/>
      <c r="O33" s="98"/>
      <c r="P33" s="98"/>
      <c r="Q33" s="98"/>
    </row>
    <row r="34" spans="1:18">
      <c r="A34" s="15"/>
      <c r="B34" s="101" t="s">
        <v>85</v>
      </c>
      <c r="C34" s="98">
        <v>1650</v>
      </c>
      <c r="D34" s="98">
        <v>1200</v>
      </c>
      <c r="E34" s="98">
        <v>1900</v>
      </c>
      <c r="F34" s="98">
        <v>1550</v>
      </c>
      <c r="G34" s="98">
        <v>1150</v>
      </c>
      <c r="H34" s="98">
        <v>1700</v>
      </c>
      <c r="J34" s="97" t="s">
        <v>98</v>
      </c>
      <c r="K34" s="98"/>
      <c r="L34" s="98"/>
      <c r="M34" s="98"/>
      <c r="N34" s="98"/>
      <c r="O34" s="98"/>
      <c r="P34" s="98"/>
      <c r="Q34" s="98"/>
    </row>
    <row r="35" spans="1:18">
      <c r="A35" s="15"/>
      <c r="B35" s="101" t="s">
        <v>51</v>
      </c>
      <c r="C35" s="98">
        <v>1350</v>
      </c>
      <c r="D35" s="98">
        <v>1200</v>
      </c>
      <c r="E35" s="98">
        <v>1250</v>
      </c>
      <c r="F35" s="98">
        <v>1250</v>
      </c>
      <c r="G35" s="98">
        <v>1150</v>
      </c>
      <c r="H35" s="98">
        <v>1200</v>
      </c>
      <c r="J35" s="97" t="s">
        <v>99</v>
      </c>
      <c r="K35" s="98"/>
      <c r="L35" s="98"/>
      <c r="M35" s="98"/>
      <c r="N35" s="98"/>
      <c r="O35" s="98"/>
      <c r="P35" s="98"/>
      <c r="Q35" s="98"/>
    </row>
    <row r="36" spans="1:18">
      <c r="A36" s="15"/>
      <c r="B36" s="101" t="s">
        <v>86</v>
      </c>
      <c r="C36" s="98">
        <v>1350</v>
      </c>
      <c r="D36" s="98">
        <v>1200</v>
      </c>
      <c r="E36" s="98">
        <v>1350</v>
      </c>
      <c r="F36" s="98">
        <v>1250</v>
      </c>
      <c r="G36" s="98">
        <v>1150</v>
      </c>
      <c r="H36" s="98">
        <v>1300</v>
      </c>
      <c r="J36" s="97" t="s">
        <v>100</v>
      </c>
      <c r="K36" s="98"/>
      <c r="L36" s="98"/>
      <c r="M36" s="98"/>
      <c r="N36" s="98"/>
      <c r="O36" s="98"/>
      <c r="P36" s="98"/>
      <c r="Q36" s="98"/>
    </row>
    <row r="37" spans="1:18">
      <c r="A37" s="15"/>
      <c r="B37" s="101" t="s">
        <v>87</v>
      </c>
      <c r="C37" s="98">
        <v>1350</v>
      </c>
      <c r="D37" s="98">
        <v>1200</v>
      </c>
      <c r="E37" s="98">
        <v>1450</v>
      </c>
      <c r="F37" s="98">
        <v>1250</v>
      </c>
      <c r="G37" s="98">
        <v>1150</v>
      </c>
      <c r="H37" s="98">
        <v>1400</v>
      </c>
    </row>
    <row r="38" spans="1:18">
      <c r="B38" s="101" t="s">
        <v>88</v>
      </c>
      <c r="C38" s="98">
        <v>1350</v>
      </c>
      <c r="D38" s="98">
        <v>1200</v>
      </c>
      <c r="E38" s="98">
        <v>1550</v>
      </c>
      <c r="F38" s="98">
        <v>1250</v>
      </c>
      <c r="G38" s="98">
        <v>1150</v>
      </c>
      <c r="H38" s="98">
        <v>1500</v>
      </c>
      <c r="I38" s="95"/>
      <c r="J38" s="95"/>
      <c r="K38" s="95"/>
      <c r="L38" s="95"/>
      <c r="M38" s="95"/>
      <c r="N38" s="95"/>
      <c r="O38" s="95"/>
      <c r="P38" s="95"/>
      <c r="Q38" s="95"/>
      <c r="R38" s="95"/>
    </row>
    <row r="39" spans="1:18">
      <c r="B39" s="101" t="s">
        <v>89</v>
      </c>
      <c r="C39" s="98">
        <v>1350</v>
      </c>
      <c r="D39" s="98">
        <v>1200</v>
      </c>
      <c r="E39" s="98">
        <v>1650</v>
      </c>
      <c r="F39" s="98">
        <v>1250</v>
      </c>
      <c r="G39" s="98">
        <v>1150</v>
      </c>
      <c r="H39" s="98">
        <v>1600</v>
      </c>
    </row>
    <row r="40" spans="1:18">
      <c r="B40" s="101" t="s">
        <v>90</v>
      </c>
      <c r="C40" s="98">
        <v>1350</v>
      </c>
      <c r="D40" s="98">
        <v>1200</v>
      </c>
      <c r="E40" s="98">
        <v>1750</v>
      </c>
      <c r="F40" s="98">
        <v>1250</v>
      </c>
      <c r="G40" s="98">
        <v>1150</v>
      </c>
      <c r="H40" s="98">
        <v>1700</v>
      </c>
    </row>
    <row r="41" spans="1:18">
      <c r="B41" s="101" t="s">
        <v>91</v>
      </c>
      <c r="C41" s="98">
        <v>1350</v>
      </c>
      <c r="D41" s="98">
        <v>1200</v>
      </c>
      <c r="E41" s="98">
        <v>1850</v>
      </c>
      <c r="F41" s="98">
        <v>1250</v>
      </c>
      <c r="G41" s="98">
        <v>1150</v>
      </c>
      <c r="H41" s="98">
        <v>1800</v>
      </c>
    </row>
    <row r="42" spans="1:18">
      <c r="A42" s="15"/>
      <c r="B42" s="101" t="s">
        <v>92</v>
      </c>
      <c r="C42" s="98">
        <v>1350</v>
      </c>
      <c r="D42" s="98">
        <v>1200</v>
      </c>
      <c r="E42" s="98">
        <v>1950</v>
      </c>
      <c r="F42" s="98">
        <v>1250</v>
      </c>
      <c r="G42" s="98">
        <v>1150</v>
      </c>
      <c r="H42" s="98">
        <v>1900</v>
      </c>
    </row>
    <row r="43" spans="1:18">
      <c r="A43" s="15"/>
      <c r="B43" s="101" t="s">
        <v>93</v>
      </c>
      <c r="C43" s="98">
        <v>1350</v>
      </c>
      <c r="D43" s="98">
        <v>1200</v>
      </c>
      <c r="E43" s="98">
        <v>1250</v>
      </c>
      <c r="F43" s="98">
        <v>1550</v>
      </c>
      <c r="G43" s="98">
        <v>1150</v>
      </c>
      <c r="H43" s="98">
        <v>1200</v>
      </c>
      <c r="I43" s="95"/>
      <c r="J43" s="95"/>
    </row>
    <row r="44" spans="1:18">
      <c r="A44" s="15"/>
      <c r="B44" s="101" t="s">
        <v>94</v>
      </c>
      <c r="C44" s="98">
        <v>1650</v>
      </c>
      <c r="D44" s="98">
        <v>1200</v>
      </c>
      <c r="E44" s="98">
        <v>1350</v>
      </c>
      <c r="F44" s="98">
        <v>1550</v>
      </c>
      <c r="G44" s="98">
        <v>1150</v>
      </c>
      <c r="H44" s="98">
        <v>1300</v>
      </c>
    </row>
    <row r="45" spans="1:18">
      <c r="A45" s="15"/>
      <c r="B45" s="101" t="s">
        <v>95</v>
      </c>
      <c r="C45" s="98">
        <v>1650</v>
      </c>
      <c r="D45" s="98">
        <v>1200</v>
      </c>
      <c r="E45" s="98">
        <v>1450</v>
      </c>
      <c r="F45" s="98">
        <v>1550</v>
      </c>
      <c r="G45" s="98">
        <v>1150</v>
      </c>
      <c r="H45" s="98">
        <v>1400</v>
      </c>
    </row>
    <row r="46" spans="1:18">
      <c r="A46" s="15"/>
      <c r="B46" s="101" t="s">
        <v>96</v>
      </c>
      <c r="C46" s="98">
        <v>1650</v>
      </c>
      <c r="D46" s="98">
        <v>1200</v>
      </c>
      <c r="E46" s="98">
        <v>1550</v>
      </c>
      <c r="F46" s="98">
        <v>1550</v>
      </c>
      <c r="G46" s="98">
        <v>1150</v>
      </c>
      <c r="H46" s="98">
        <v>1500</v>
      </c>
    </row>
    <row r="47" spans="1:18">
      <c r="A47" s="15"/>
      <c r="B47" s="101" t="s">
        <v>97</v>
      </c>
      <c r="C47" s="98">
        <v>1650</v>
      </c>
      <c r="D47" s="98">
        <v>1200</v>
      </c>
      <c r="E47" s="98">
        <v>1650</v>
      </c>
      <c r="F47" s="98">
        <v>1550</v>
      </c>
      <c r="G47" s="98">
        <v>1150</v>
      </c>
      <c r="H47" s="98">
        <v>1600</v>
      </c>
    </row>
    <row r="48" spans="1:18">
      <c r="A48" s="15"/>
      <c r="B48" s="101" t="s">
        <v>98</v>
      </c>
      <c r="C48" s="98">
        <v>1650</v>
      </c>
      <c r="D48" s="98">
        <v>1200</v>
      </c>
      <c r="E48" s="98">
        <v>1750</v>
      </c>
      <c r="F48" s="98">
        <v>1550</v>
      </c>
      <c r="G48" s="98">
        <v>1150</v>
      </c>
      <c r="H48" s="98">
        <v>1700</v>
      </c>
      <c r="I48" s="95"/>
      <c r="J48" s="95"/>
      <c r="K48" s="95"/>
      <c r="L48" s="95"/>
      <c r="M48" s="95"/>
      <c r="N48" s="95"/>
      <c r="O48" s="95"/>
      <c r="P48" s="95"/>
      <c r="Q48" s="95"/>
      <c r="R48" s="95"/>
    </row>
    <row r="49" spans="1:10">
      <c r="B49" s="101" t="s">
        <v>99</v>
      </c>
      <c r="C49" s="98">
        <v>1650</v>
      </c>
      <c r="D49" s="98">
        <v>1200</v>
      </c>
      <c r="E49" s="98">
        <v>1850</v>
      </c>
      <c r="F49" s="98">
        <v>1550</v>
      </c>
      <c r="G49" s="98">
        <v>1150</v>
      </c>
      <c r="H49" s="98">
        <v>1800</v>
      </c>
    </row>
    <row r="50" spans="1:10">
      <c r="B50" s="101" t="s">
        <v>100</v>
      </c>
      <c r="C50" s="98">
        <v>1650</v>
      </c>
      <c r="D50" s="98">
        <v>1200</v>
      </c>
      <c r="E50" s="98">
        <v>1950</v>
      </c>
      <c r="F50" s="98">
        <v>1550</v>
      </c>
      <c r="G50" s="98">
        <v>1150</v>
      </c>
      <c r="H50" s="98">
        <v>1900</v>
      </c>
    </row>
    <row r="51" spans="1:10">
      <c r="A51" s="15"/>
      <c r="B51" s="101" t="s">
        <v>136</v>
      </c>
      <c r="C51" s="97" t="s">
        <v>146</v>
      </c>
      <c r="D51" s="97" t="s">
        <v>147</v>
      </c>
      <c r="E51" s="97"/>
      <c r="F51" s="97"/>
      <c r="G51" s="97"/>
      <c r="H51" s="97"/>
    </row>
    <row r="52" spans="1:10">
      <c r="A52" s="15"/>
      <c r="B52" s="101" t="s">
        <v>134</v>
      </c>
      <c r="C52" s="97">
        <v>1350</v>
      </c>
      <c r="D52" s="97">
        <v>1200</v>
      </c>
      <c r="E52" s="97">
        <v>50</v>
      </c>
      <c r="F52" s="97"/>
      <c r="G52" s="97"/>
      <c r="H52" s="98"/>
    </row>
    <row r="53" spans="1:10">
      <c r="A53" s="15"/>
      <c r="B53" s="101" t="s">
        <v>135</v>
      </c>
      <c r="C53" s="97">
        <v>1650</v>
      </c>
      <c r="D53" s="97">
        <v>1200</v>
      </c>
      <c r="E53" s="97">
        <v>50</v>
      </c>
      <c r="F53" s="97"/>
      <c r="G53" s="97"/>
      <c r="H53" s="98"/>
      <c r="I53" s="95"/>
      <c r="J53" s="95"/>
    </row>
    <row r="54" spans="1:10">
      <c r="A54" s="15"/>
      <c r="B54" s="101" t="s">
        <v>130</v>
      </c>
      <c r="C54" s="97">
        <v>1350</v>
      </c>
      <c r="D54" s="97">
        <v>1200</v>
      </c>
      <c r="E54" s="97">
        <v>140</v>
      </c>
      <c r="F54" s="97">
        <v>1250</v>
      </c>
      <c r="G54" s="97">
        <v>1150</v>
      </c>
      <c r="H54" s="98"/>
    </row>
    <row r="55" spans="1:10">
      <c r="A55" s="15"/>
      <c r="B55" s="101" t="s">
        <v>131</v>
      </c>
      <c r="C55" s="97">
        <v>1650</v>
      </c>
      <c r="D55" s="97">
        <v>1200</v>
      </c>
      <c r="E55" s="97">
        <v>140</v>
      </c>
      <c r="F55" s="97">
        <v>1550</v>
      </c>
      <c r="G55" s="97">
        <v>1150</v>
      </c>
      <c r="H55" s="97"/>
    </row>
    <row r="56" spans="1:10">
      <c r="A56" s="15"/>
    </row>
    <row r="57" spans="1:10">
      <c r="A57" s="15"/>
    </row>
  </sheetData>
  <sortState xmlns:xlrd2="http://schemas.microsoft.com/office/spreadsheetml/2017/richdata2" ref="B2:H55">
    <sortCondition ref="B2"/>
  </sortState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21</vt:i4>
      </vt:variant>
    </vt:vector>
  </HeadingPairs>
  <TitlesOfParts>
    <vt:vector size="24" baseType="lpstr">
      <vt:lpstr>逆ネスラック見積申込書</vt:lpstr>
      <vt:lpstr>逆ネス見積書</vt:lpstr>
      <vt:lpstr>データ</vt:lpstr>
      <vt:lpstr>逆ネスラック見積申込書!Print_Area</vt:lpstr>
      <vt:lpstr>逆ネス見積書!Print_Area</vt:lpstr>
      <vt:lpstr>ネスサポート</vt:lpstr>
      <vt:lpstr>ネスサポート【逆】</vt:lpstr>
      <vt:lpstr>パレトップ</vt:lpstr>
      <vt:lpstr>フォークガイド</vt:lpstr>
      <vt:lpstr>メニュー</vt:lpstr>
      <vt:lpstr>メニュー2</vt:lpstr>
      <vt:lpstr>横バー</vt:lpstr>
      <vt:lpstr>横バー【逆】</vt:lpstr>
      <vt:lpstr>逆ネスラック</vt:lpstr>
      <vt:lpstr>三面ガード</vt:lpstr>
      <vt:lpstr>三面ガード【逆】</vt:lpstr>
      <vt:lpstr>縦バー</vt:lpstr>
      <vt:lpstr>縦バー【逆】</vt:lpstr>
      <vt:lpstr>床板</vt:lpstr>
      <vt:lpstr>床板【逆】</vt:lpstr>
      <vt:lpstr>正ネスラック</vt:lpstr>
      <vt:lpstr>中間棚</vt:lpstr>
      <vt:lpstr>中間棚【逆】</vt:lpstr>
      <vt:lpstr>連結パレット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kouzyou-2</dc:creator>
  <cp:lastModifiedBy>高橋千春</cp:lastModifiedBy>
  <cp:lastPrinted>2018-02-27T01:15:04Z</cp:lastPrinted>
  <dcterms:created xsi:type="dcterms:W3CDTF">2017-06-13T00:26:54Z</dcterms:created>
  <dcterms:modified xsi:type="dcterms:W3CDTF">2020-10-02T01:49:47Z</dcterms:modified>
</cp:coreProperties>
</file>